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4651" windowWidth="2370" windowHeight="90" tabRatio="897" activeTab="0"/>
  </bookViews>
  <sheets>
    <sheet name="Záradék" sheetId="1" r:id="rId1"/>
    <sheet name="Összesítő" sheetId="2" r:id="rId2"/>
    <sheet name="Zsaluzás és állványozás" sheetId="3" r:id="rId3"/>
    <sheet name="Helyszíni vas és vasbeton munká" sheetId="4" r:id="rId4"/>
    <sheet name="Vakolás és rabicolás" sheetId="5" r:id="rId5"/>
    <sheet name="Bádogozás" sheetId="6" r:id="rId6"/>
    <sheet name="Felületképzés" sheetId="7" r:id="rId7"/>
    <sheet name="Szigetelés" sheetId="8" r:id="rId8"/>
  </sheets>
  <definedNames>
    <definedName name="_xlnm.Print_Area" localSheetId="5">'Bádogozás'!$A$1:$I$4</definedName>
    <definedName name="_xlnm.Print_Area" localSheetId="6">'Felületképzés'!$A$1:$I$6</definedName>
    <definedName name="_xlnm.Print_Area" localSheetId="3">'Helyszíni vas és vasbeton munká'!$A$1:$I$4</definedName>
    <definedName name="_xlnm.Print_Area" localSheetId="1">'Összesítő'!$A$1:$C$9</definedName>
    <definedName name="_xlnm.Print_Area" localSheetId="7">'Szigetelés'!$A$1:$I$14</definedName>
    <definedName name="_xlnm.Print_Area" localSheetId="4">'Vakolás és rabicolás'!$A$1:$I$17</definedName>
    <definedName name="_xlnm.Print_Area" localSheetId="0">'Záradék'!$A$1:$D$22</definedName>
    <definedName name="_xlnm.Print_Area" localSheetId="2">'Zsaluzás és állványozás'!$A$1:$I$3</definedName>
  </definedNames>
  <calcPr fullCalcOnLoad="1"/>
</workbook>
</file>

<file path=xl/sharedStrings.xml><?xml version="1.0" encoding="utf-8"?>
<sst xmlns="http://schemas.openxmlformats.org/spreadsheetml/2006/main" count="197" uniqueCount="114">
  <si>
    <t>Munkanem megnevezése</t>
  </si>
  <si>
    <t>Anyag összege</t>
  </si>
  <si>
    <t>Díj összege</t>
  </si>
  <si>
    <t>Ssz.</t>
  </si>
  <si>
    <t>Tételszám</t>
  </si>
  <si>
    <t>Tétel szövege</t>
  </si>
  <si>
    <t>Menny.</t>
  </si>
  <si>
    <t>Egység</t>
  </si>
  <si>
    <t>Anyag egységár</t>
  </si>
  <si>
    <t>Díj egységre</t>
  </si>
  <si>
    <t>Anyag összesen</t>
  </si>
  <si>
    <t>Díj összesen</t>
  </si>
  <si>
    <t>m</t>
  </si>
  <si>
    <t>m2</t>
  </si>
  <si>
    <t>Munkanem összesen:</t>
  </si>
  <si>
    <t>Zsaluzás és állványozás</t>
  </si>
  <si>
    <t>m3</t>
  </si>
  <si>
    <t>db</t>
  </si>
  <si>
    <t>36-002-4-0418602</t>
  </si>
  <si>
    <t>Vékonyvakolat alapozók felhordása, kézi erővel</t>
  </si>
  <si>
    <t>36-005-21.2.2.2-0418641</t>
  </si>
  <si>
    <t>36-007-9.2-0418702</t>
  </si>
  <si>
    <t>Lábazati vakolatok; díszítő és lábazati műgyantás kötőanyagú vakolatréteg felhordása, kézi erővel, vödrös kiszerelésű anyagból</t>
  </si>
  <si>
    <t>36-051-6.2.1-0149063</t>
  </si>
  <si>
    <t>36-051-6.2.3-0192510</t>
  </si>
  <si>
    <t>36-090-2.1.3</t>
  </si>
  <si>
    <t>Vakolatok pótlása, keskenyvakolatok pótlása oldalfalon, 21-40 cm szélesség között</t>
  </si>
  <si>
    <t>Vakolás és rabicolás</t>
  </si>
  <si>
    <t>43-000-7</t>
  </si>
  <si>
    <t>Szegélyek, párkány könyöklő bontása, 100 cm kiterített szélességig</t>
  </si>
  <si>
    <t>Bádogozás</t>
  </si>
  <si>
    <t>47-011-15.1.1.1-0154175</t>
  </si>
  <si>
    <t>Diszperziós festés műanyag bázisú vizes-diszperziós  fehér vagy gyárilag színezett festékkel, új vagy régi lekapart, előkészített alapfelületen, vakolaton, két rétegben, tagolatlan sima felületen StoColor In fehér, diszperziós, univerzális matt beltéri</t>
  </si>
  <si>
    <t>Felületképzés</t>
  </si>
  <si>
    <t>48-010-1.1.2.1-0113313</t>
  </si>
  <si>
    <t>48-010-1.3.1.1-0118007</t>
  </si>
  <si>
    <t>48-021-1.51.2.3.1</t>
  </si>
  <si>
    <t>Szigetelések rögzítése; Hőszigetelő táblák pontszerű mechanikai rögzítése, homlokzaton, vázkerámia vagy pórusbeton aljzatszerkezethez, fém beütődübelekkel</t>
  </si>
  <si>
    <t>Szigetelés</t>
  </si>
  <si>
    <t>Összesen:</t>
  </si>
  <si>
    <t xml:space="preserve">A munka leírása:                       </t>
  </si>
  <si>
    <t xml:space="preserve">                                                                              </t>
  </si>
  <si>
    <t>Megnevezés</t>
  </si>
  <si>
    <t>Anyagköltség</t>
  </si>
  <si>
    <t>Díjköltség</t>
  </si>
  <si>
    <t>1. Építmény közvetlen költségei</t>
  </si>
  <si>
    <t>15-012-006.2</t>
  </si>
  <si>
    <t>Könnyű állványszerkezetek
Homlokzati csőállvány állítása állványcsőből mint munkaállvány,szintenkénti pallóterítéssel, korláttal, lábdeszkával, kétlábas,0,60-0,90 m padlószélességgel, munkapadló távolság 2,00 m, 2,00 kN/m2terhelhetőséggel, állványépítés MSZ és alkalmazástechnikai kézikönyv szerint,
6,01-12,00 m munkapadló magasság között</t>
  </si>
  <si>
    <t>36-005-21.2.2.2-0418642</t>
  </si>
  <si>
    <t>Vékonyvakolatok, színvakolatok felhordása alapozott, előkészített felületre, vödrös kiszerelésű anyagból, vizes bázisú, műgyanta kötőanyagú vékonyvakolat készítése, egy rétegben, 1,5-2,5 mm-es szemcsemérettel,  kapart hatású vékonyvakolat, Szín 1. Sötét</t>
  </si>
  <si>
    <t>Vékonyvakolatok, színvakolatok felhordása alapozott, előkészített felületre, vödrös kiszerelésű anyagból, vizes bázisú, műgyanta kötőanyagú vékonyvakolat készítése, egy rétegben, 1,5-2,5 mm-es szemcsemérettel,  kapart hatású vékonyvakolat, Szín 2. Világos</t>
  </si>
  <si>
    <t>Kültéri vakolóprofilok elhelyezése, utólagos (táblás) hőszigetelő rendszerhez (EPS), polisztirol,PVC,alumínium,rozsdam.acél,horg.acél, üvegszövet, 30 - 160 mm hőszigeteléshez, pozitív sarkokra MASTERPLAST Thermomaster ALU élvédő 10+15 cm üvegszövet hálóval, Cikkszám: 0105-10150000</t>
  </si>
  <si>
    <t>Kültéri vakolóprofilok elhelyezése, utólagos (táblás) hőszigetelő rendszerhez (EPS), rozsdamentes acélból, alumíniumból, 30 - 160 mm hőszigeteléshez, lábazati indító profilok egyenes falakhoz THERMOMASTER UL, kültéri lábazati indító profil egyenes falhoz 150 mm utólagos hőszigeteléshez, alumínium,</t>
  </si>
  <si>
    <t>36-011-006-0190211</t>
  </si>
  <si>
    <t>Rabicok készítése
Üvegszövet háló elhelyezése, függőleges, vízszintes, ferde vagy íves felületen
LB-Knauf üvegszövet 150 g/m2, Csz: K00832010</t>
  </si>
  <si>
    <t>36-011-007-0391241</t>
  </si>
  <si>
    <t>Rabicok készítése
Üvegszövet háló beágyazása, függőleges, vízszintes, ferde vagy íves felületen
LB-Knauf KLEBERSPACHTEL/Ragasztótapasz polisztirol hőszigetelő tábla ragasztásához, Csz.: K00617031</t>
  </si>
  <si>
    <t>36-051-001.1-0192511</t>
  </si>
  <si>
    <t>Vakolóprofil rendszerek
Beltéri vakolóprofilok elhelyezése,
horganyzott acélból, alumíniumból,polisztirolból, rozsdamentes acélból,1 - 20 mm vakolatvastagsághoz,pozitív sarkokra
MASTERPLAST Masterprofil belső sarokvakoló profil pozitív sarokra, horganyzott acél 2,75 m, Cikkszám: 0801-00275000</t>
  </si>
  <si>
    <t>43-003-008.2.1-0144505</t>
  </si>
  <si>
    <t>Szegélyek és hajlatok
Ablak- vagy szemöldökpárkány
színes műanyagbevonatú horganyzott acéllemezből,
50 cm kiterített szélességig
LINDAB ÖB felső (ablak) párkánylemez Lv. 0,5 mm, 150 mm széles, 2 m hosszú, Classic bevonattal, standard színben</t>
  </si>
  <si>
    <t>47-000-001.99.1.2.1.2-0218027</t>
  </si>
  <si>
    <t>Alapozások belső-, homlokzati festésekhez
Normál nem egyenletes nedvszívóképességűásványi falfelületek alapozása, felületmegerősítése,
vizes-diszperziós akril bázisú alapozóval,
tagolt felületen
REVCO Primer falimpregnáló</t>
  </si>
  <si>
    <t xml:space="preserve"> 47-013-015.2.1.1.2-0148226</t>
  </si>
  <si>
    <t>Homlokzatfestések
Diszperziós festések,
műgyanta kötőanyagú vizes-diszperziós, fehér vagy színes homlokzatfestés, megfelelően előkészített ásványi alapfelületen vagy meglévő jól tapadó festékrétegen,
vakolaton, két rétegben,
egy vagy több színben,
tagolt sima felületen
Baumit GranoporColor, homlokzatfesték, 9, 8, 7, 6 színcsoport</t>
  </si>
  <si>
    <t>Homlokzati hőszigetelés, üvegszövetháló-erősítéssel,(mechanikai rögzítés, felületi zárás valamint kiegészítő profilok külön tételben szerepelnek), egyenes él-képzésű, normál homlokzati EPS hőszigetelő lapokkal, ragasztóporból képzett ragasztóba,tagolatlan, sík, függőleges falon homlokzati hőszigetelő lemez,1000x500x150 mm</t>
  </si>
  <si>
    <t>48-010-001.1.2.2-0113302</t>
  </si>
  <si>
    <t>Homlokzati hőszigetelőrendszerek
Homlokzati hőszigetelés, üvegszövetháló-erősítéssel,(mechanikai rögzítés, felületi zárás valamint kiegészítő profilok külön tételben szerepelnek),
egyenes vagy lépcsős élképzésű, normál homlokzati EPS hőszigetelő lapokkal,
ragasztóporból képzett ragasztóba,
tagolt sík, függőleges falon
AUSTROTHERM AT H80 homlokzati hőszigetelő lemez,1000x500x 20 mm</t>
  </si>
  <si>
    <t>Homlokzati hőszigetelés, üvegszövetháló-erősítéssel,(mechanikai rögzítés, felületi zárás valamint kiegészítő profilok külön tételben szerepelnek), egyenes él-képzésű, érdesített XPS hőszigetelő lapokkal, ragasztóporból képzett ragasztóba, tagolatlan,sík, függőleges falon XPS extrudált polisztirolhab lemez, 1250x600x150 mm</t>
  </si>
  <si>
    <t>48-010-001.6.2.2-1092699</t>
  </si>
  <si>
    <t>Homlokzati hőszigetelőrendszerek
Homlokzati hőszigetelés, üvegszövetháló-erősítéssel,(mechanikai rögzítés, felületi zárás valamint kiegészítő profilok külön tételben szerepelnek),
normál homlokzati kőzetgyapot hőszigetelő lapokkal,
ragasztóporból képzett ragasztóba,
tagolt sík, függőleges falon
ROCKWOOL Frontrock Max E vakolható kétrétegű, inhomogén kőzetgyapot lemez 1000x600x150 mm</t>
  </si>
  <si>
    <t>48-010-001.1.2.4-0113313</t>
  </si>
  <si>
    <t>Homlokzati hőszigetelőrendszerek
Homlokzati hőszigetelés, üvegszövetháló-erősítéssel,(mechanikai rögzítés, felületi zárás valamint kiegészítő profilok külön tételben szerepelnek),
egyenes vagy lépcsős élképzésű, normál homlokzati EPS hőszigetelő lapokkal,
ragasztóporból képzett ragasztóba,
sík mennyezeten
AUSTROTHERM AT H80 homlokzati hőszigetelő lemez,1000x500x150 mm</t>
  </si>
  <si>
    <t>48-007-011.1.1.1-0113050</t>
  </si>
  <si>
    <t>Lapostető hő- és hangszigetelése;
Egyenes rétegrendű nem járható lapostetőn vagy extenzív zöldtetőn, vízszintes és függőleges felületen(rögzítés külön tételben),
egy rétegben,
expandált polisztirolhab hőszigetelő lemezzel
AUSTROTHERM AT-N100 expandált polisztirolhab hőszigetelő lemez, 1000x500x100 mm</t>
  </si>
  <si>
    <t>48-007-011.12.6-0094641</t>
  </si>
  <si>
    <t>Hő- és hangszigetelések
Lapostető hő- és hangszigetelése;
Egyenes rétegrendű lapostetők lejtésképzése (rögzítés külön tételben),
polisztirol keményhab lejtésképző lemezzel
BACHL Nikecell EPS 100 expandált polisztirol keményhab lejtésképző lemez, 1000x1000 mm</t>
  </si>
  <si>
    <t>48-007-035.1-0120105</t>
  </si>
  <si>
    <t>Szigetelés
Hő- és hangszigetelések
Külső fal belső oldali hőszigetelése (rögzítés külön tételben),
ásványi hőszigetelő lappal
Multipor ásványi hőszigetelő lap, 150 mm, Cikkszám: 9210700</t>
  </si>
  <si>
    <t>48-007-041.3.3.1-0120108</t>
  </si>
  <si>
    <t>Hő- és hangszigetelések
Födém;
Mennyezet alulról hűlő födém hőszigetelése,
utólag elhelyezve, vízszintes felületen, ragasztva (rögzítés külön tételben)
ásványi hőszigetelő lappal
Multipor ásványi hőszigetelő lap, 200 mm, Cikkszám: 9210900</t>
  </si>
  <si>
    <t xml:space="preserve"> 48-021-001.51.1.2.1-0091319</t>
  </si>
  <si>
    <t>Szigetelések rögzítése
Szigetelések rögzítése;
Hőszigetelő táblák pontszerű mechanikai rögzítése,
alulról hűlő födém alsó felületén,
beton aljzatszerkezethez,
műanyag vagy fém beütőszeges műanyag beütődübelekkel
MASTERPLAST Thermomaster D-H 295 mm, PP dűbel, hőhídmentes fém beütőszeggel, A B C* D* E* falazatokhoz, Cikkszám: 0118-18295100 (*helyszíni dübelkihúzó vizsgálat szükséges)</t>
  </si>
  <si>
    <t>48-021-001.21.1</t>
  </si>
  <si>
    <t>Szigetelések rögzítése
Szigetelések rögzítése;
TPO (FPO) vízszigetelő lemezek sávszerűmechanikai rögzítése faltőben, illetve szigetelésvagy burkolat szintje felett minimum 25 cm magasságban,
profilra hajtott fóliabádog szegéllyel,minimum 25 cm távolságonként beütődübelekkel,önmetsző csavarokkal vagy facsavarokkal az aljzatszerkezethez fogatva</t>
  </si>
  <si>
    <t xml:space="preserve">Létesítmény megnevezése és helye: </t>
  </si>
  <si>
    <t>Megbízó:</t>
  </si>
  <si>
    <t>Költségvetés főösszesítő (HUF)</t>
  </si>
  <si>
    <t>1.1 Közvetlen önköltség összesen</t>
  </si>
  <si>
    <t>2.1 ÁFA vetítési alap</t>
  </si>
  <si>
    <t>2.2 Áfa</t>
  </si>
  <si>
    <t>3.  A munka ára</t>
  </si>
  <si>
    <t>Aláírás:</t>
  </si>
  <si>
    <t>VÁROSHÁZA ÉPÜLETÉNEK ENERGETIKAI KORSZERŰSÍTÉSE
5525 FÜZESGYARMAT, SZABADSÁG TÉR 1., HRSZ.: 1/2</t>
  </si>
  <si>
    <t>K- 36-012-002.1.1.1-0410852</t>
  </si>
  <si>
    <r>
      <rPr>
        <i/>
        <u val="single"/>
        <sz val="10"/>
        <color indexed="8"/>
        <rFont val="Times New Roman CE"/>
        <family val="0"/>
      </rPr>
      <t>Előirányzat fal vízszigetelés furatok helyreállítása</t>
    </r>
    <r>
      <rPr>
        <sz val="10"/>
        <color indexed="8"/>
        <rFont val="Times New Roman CE"/>
        <family val="0"/>
      </rPr>
      <t xml:space="preserve">
Vakolás és rabicolás
Speciális vakolatok
Szellőző, falszárító felújító vakolat készítése,
alacsony és közepes só és nedvességtartalom esetén,
kézi felhordással, szárazhabarcsból,
weber.san presto 200 javítóvakolat, fehér, Kód: SPR200</t>
    </r>
  </si>
  <si>
    <r>
      <rPr>
        <i/>
        <u val="single"/>
        <sz val="10"/>
        <color indexed="8"/>
        <rFont val="Times New Roman CE"/>
        <family val="0"/>
      </rPr>
      <t>Előirányzat fal vízszigetelés furatok helyreállítása</t>
    </r>
    <r>
      <rPr>
        <sz val="10"/>
        <color indexed="8"/>
        <rFont val="Times New Roman CE"/>
        <family val="0"/>
      </rPr>
      <t xml:space="preserve">
Vakolás és rabicolás
Speciális vakolatok
Falszárító, felújító vakolaton simítóvakolat készítése, 5 mm vastagságban
weber.san presto 300 simítóvakolat fehér, Kód: SPR300</t>
    </r>
  </si>
  <si>
    <t>K- 36-012-003-0410850</t>
  </si>
  <si>
    <t>Felület előkészítések, részmunkák
Belső festéseknél felület előkészítése, részmunkák;
felület glettelése zsákos kiszerelésű anyagból (alapozóval, sarokvédelemmel),
bármilyen padozatú helyiségben,
vakolt felületen,
1,5 mm vastagságban
tagolt felületen
Rigips Rimano Plus A extra fehér, univerzális felületkiegyenlítő</t>
  </si>
  <si>
    <t>47-010-001.1.2-0418601</t>
  </si>
  <si>
    <t>36-009-019.1.2</t>
  </si>
  <si>
    <t>Építőmesteri munkák
Vakolás és rabicolás
Díszvakolatok és gipszdíszítések
Előregyártott nyers, homlokzati dekorprofil elhelyezése,
szálakban, párkányok, tagozatok, díszek kialakításához,
5 cm profilvastagság felett</t>
  </si>
  <si>
    <t>Épületgépészeti szerelvények és berendezések szerelése</t>
  </si>
  <si>
    <t>36-003-001.1.1.1.1-0411036</t>
  </si>
  <si>
    <t>Belső vakolatok, előkevert gyári szárazhabarcsból
Oldalfalvakolat készítése,
kézi felhordással,
zsákos kiszerelésű szárazhabarcsból,
sima, normál mész-cement vakolat,
1 cm vastagságban
weber 141 KPS kézi alapvakolat finom, max.szemcse 1,0 mm, Kód: 141k</t>
  </si>
  <si>
    <t>36-003-011.1-0411027</t>
  </si>
  <si>
    <t>Belső vakolatok, előkevert gyári szárazhabarcsból
Oldalfalvakolat vagy mennyezet vakolat simítása,előkevert gyári szárazhabarcsból,5 mm vastagságig,
kézi felhordással (a gyártó által megadott kg/m2/mm rétegvastagsággal)
weber 742 KPS H fehér glett, 1,2 kg/m2 1 mm-es rétegvastagságnál</t>
  </si>
  <si>
    <t>31-021-004.1.2-0240110</t>
  </si>
  <si>
    <t>Helyszíni beton és vasbeton munkák
Téráthidaló szerkezetek készítése
Sík vagy alulbordás vasbeton lemez készítése, 15°-os hajlásszögig,X0v(H), XC1, XC2, XC3 környezeti osztályú,kissé képlékeny vagy képlékeny konzisztenciájú betonból, kézi erővel, vibrátoros tömörítéssel, 12 cm vastagság felett C25/30 - X0v(H) - 16 - F2 - CEM 52,5, m = 6,5 finomsági modulussal</t>
  </si>
  <si>
    <t>31-032-001.4-0212517</t>
  </si>
  <si>
    <t>Helyszíni beton és vasbeton munkák
Aljzat készítése szárazhabarcs esztrichből
Felület-előkészítés,
fóliaterítés csúsztató vagy úsztatórétegrekerülő esztrichek készítését megelőzően, egy rétegben
LB-Knauf Választófólia, Csz.: K00841001</t>
  </si>
  <si>
    <t>Helyszíni vas és vasbeton munkák</t>
  </si>
  <si>
    <t>Kelt: 2021.09.14.</t>
  </si>
  <si>
    <t>FÜZESGYARMATI VÁROSGAZDÁLKODÁSI ÉS ÖNKORMÁNYZATI VAGYONKEZELŐ KFT. 5525 FÜZESGYARMAT, SZABADSÁG TÉR 1.</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</si>
</sst>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quot;Igen&quot;;&quot;Igen&quot;;&quot;Nem&quot;"/>
    <numFmt numFmtId="166" formatCode="&quot;Igaz&quot;;&quot;Igaz&quot;;&quot;Hamis&quot;"/>
    <numFmt numFmtId="167" formatCode="&quot;Be&quot;;&quot;Be&quot;;&quot;Ki&quot;"/>
    <numFmt numFmtId="168" formatCode="[$¥€-2]\ #\ ##,000_);[Red]\([$€-2]\ #\ ##,000\)"/>
    <numFmt numFmtId="169" formatCode="_-* #,##0\ _F_t_-;\-* #,##0\ _F_t_-;_-* &quot;-&quot;??\ _F_t_-;_-@_-"/>
  </numFmts>
  <fonts count="49">
    <font>
      <sz val="11"/>
      <color theme="1"/>
      <name val="Calibri"/>
      <family val="2"/>
    </font>
    <font>
      <sz val="11"/>
      <color indexed="8"/>
      <name val="Calibri"/>
      <family val="2"/>
    </font>
    <font>
      <sz val="10"/>
      <color indexed="8"/>
      <name val="Times New Roman CE"/>
      <family val="0"/>
    </font>
    <font>
      <i/>
      <u val="single"/>
      <sz val="10"/>
      <color indexed="8"/>
      <name val="Times New Roman CE"/>
      <family val="0"/>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b/>
      <sz val="12"/>
      <color indexed="10"/>
      <name val="Times New Roman"/>
      <family val="1"/>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36">
    <xf numFmtId="0" fontId="0" fillId="0" borderId="0" xfId="0" applyFont="1" applyAlignment="1">
      <alignment/>
    </xf>
    <xf numFmtId="0" fontId="44" fillId="0" borderId="0" xfId="0" applyFont="1" applyAlignment="1">
      <alignment vertical="top" wrapText="1"/>
    </xf>
    <xf numFmtId="49" fontId="44" fillId="0" borderId="0" xfId="0" applyNumberFormat="1" applyFont="1" applyAlignment="1">
      <alignment vertical="top" wrapText="1"/>
    </xf>
    <xf numFmtId="0" fontId="45" fillId="0" borderId="10" xfId="0" applyFont="1" applyBorder="1" applyAlignment="1">
      <alignment vertical="top" wrapText="1"/>
    </xf>
    <xf numFmtId="0" fontId="45" fillId="0" borderId="0" xfId="0" applyFont="1" applyAlignment="1">
      <alignment vertical="top" wrapText="1"/>
    </xf>
    <xf numFmtId="0" fontId="45" fillId="0" borderId="10" xfId="0" applyFont="1" applyBorder="1" applyAlignment="1">
      <alignment horizontal="right" vertical="top" wrapText="1"/>
    </xf>
    <xf numFmtId="0" fontId="44" fillId="0" borderId="0" xfId="0" applyFont="1" applyAlignment="1">
      <alignment horizontal="right" vertical="top" wrapText="1"/>
    </xf>
    <xf numFmtId="0" fontId="45" fillId="0" borderId="10" xfId="0" applyFont="1" applyBorder="1" applyAlignment="1">
      <alignment horizontal="left" vertical="top" wrapText="1"/>
    </xf>
    <xf numFmtId="0" fontId="44" fillId="0" borderId="0" xfId="0" applyFont="1" applyAlignment="1">
      <alignment horizontal="left" vertical="top" wrapText="1"/>
    </xf>
    <xf numFmtId="0" fontId="45" fillId="0" borderId="0" xfId="0" applyFont="1" applyBorder="1" applyAlignment="1">
      <alignment vertical="top" wrapText="1"/>
    </xf>
    <xf numFmtId="0" fontId="46" fillId="0" borderId="0" xfId="0" applyFont="1" applyAlignment="1">
      <alignment vertical="top" wrapText="1"/>
    </xf>
    <xf numFmtId="0" fontId="47" fillId="0" borderId="10" xfId="0" applyFont="1" applyBorder="1" applyAlignment="1">
      <alignment vertical="top" wrapText="1"/>
    </xf>
    <xf numFmtId="0" fontId="46" fillId="0" borderId="11" xfId="0" applyFont="1" applyBorder="1" applyAlignment="1">
      <alignment vertical="top"/>
    </xf>
    <xf numFmtId="10" fontId="46" fillId="0" borderId="11" xfId="0" applyNumberFormat="1" applyFont="1" applyBorder="1" applyAlignment="1">
      <alignment vertical="top"/>
    </xf>
    <xf numFmtId="0" fontId="46" fillId="0" borderId="0" xfId="0" applyFont="1" applyAlignment="1">
      <alignment horizontal="left" vertical="top"/>
    </xf>
    <xf numFmtId="0" fontId="46" fillId="0" borderId="0" xfId="0" applyFont="1" applyAlignment="1">
      <alignment vertical="top"/>
    </xf>
    <xf numFmtId="0" fontId="47" fillId="0" borderId="0" xfId="0" applyFont="1" applyAlignment="1">
      <alignment vertical="top"/>
    </xf>
    <xf numFmtId="3" fontId="47" fillId="0" borderId="10" xfId="0" applyNumberFormat="1" applyFont="1" applyBorder="1" applyAlignment="1">
      <alignment horizontal="right" vertical="top" wrapText="1"/>
    </xf>
    <xf numFmtId="3" fontId="46" fillId="0" borderId="0" xfId="0" applyNumberFormat="1" applyFont="1" applyAlignment="1">
      <alignment vertical="top" wrapText="1"/>
    </xf>
    <xf numFmtId="3" fontId="47" fillId="0" borderId="10" xfId="0" applyNumberFormat="1" applyFont="1" applyBorder="1" applyAlignment="1">
      <alignment vertical="top" wrapText="1"/>
    </xf>
    <xf numFmtId="3" fontId="45" fillId="0" borderId="10" xfId="0" applyNumberFormat="1" applyFont="1" applyBorder="1" applyAlignment="1">
      <alignment horizontal="right" vertical="top" wrapText="1"/>
    </xf>
    <xf numFmtId="3" fontId="44" fillId="0" borderId="0" xfId="0" applyNumberFormat="1" applyFont="1" applyAlignment="1">
      <alignment horizontal="right" vertical="top" wrapText="1"/>
    </xf>
    <xf numFmtId="0" fontId="45" fillId="0" borderId="10"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46" fillId="0" borderId="11" xfId="0" applyFont="1" applyBorder="1" applyAlignment="1">
      <alignment horizontal="right" vertical="top"/>
    </xf>
    <xf numFmtId="169" fontId="47" fillId="0" borderId="11" xfId="40" applyNumberFormat="1" applyFont="1" applyBorder="1" applyAlignment="1">
      <alignment vertical="top"/>
    </xf>
    <xf numFmtId="169" fontId="46" fillId="0" borderId="11" xfId="40" applyNumberFormat="1" applyFont="1" applyBorder="1" applyAlignment="1">
      <alignment vertical="top"/>
    </xf>
    <xf numFmtId="0" fontId="47" fillId="0" borderId="0" xfId="0" applyFont="1" applyAlignment="1">
      <alignment vertical="top" wrapText="1"/>
    </xf>
    <xf numFmtId="0" fontId="48" fillId="0" borderId="0" xfId="0" applyFont="1" applyAlignment="1">
      <alignment vertical="top" wrapText="1"/>
    </xf>
    <xf numFmtId="0" fontId="46" fillId="0" borderId="12" xfId="0" applyFont="1" applyBorder="1" applyAlignment="1">
      <alignment horizontal="center" vertical="top"/>
    </xf>
    <xf numFmtId="0" fontId="46" fillId="0" borderId="0" xfId="0" applyFont="1" applyAlignment="1">
      <alignment horizontal="center" vertical="top"/>
    </xf>
    <xf numFmtId="169" fontId="47" fillId="0" borderId="12" xfId="40" applyNumberFormat="1" applyFont="1" applyBorder="1" applyAlignment="1">
      <alignment horizontal="center" vertical="top"/>
    </xf>
    <xf numFmtId="169" fontId="46" fillId="0" borderId="11" xfId="40" applyNumberFormat="1" applyFont="1" applyBorder="1" applyAlignment="1">
      <alignment horizontal="center" vertical="top"/>
    </xf>
    <xf numFmtId="169" fontId="47" fillId="0" borderId="10" xfId="40" applyNumberFormat="1" applyFont="1" applyBorder="1" applyAlignment="1">
      <alignment horizontal="center" vertical="top"/>
    </xf>
    <xf numFmtId="0" fontId="46" fillId="0" borderId="0" xfId="0" applyFont="1" applyAlignment="1">
      <alignment horizontal="left" vertical="top"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tabSelected="1" view="pageBreakPreview" zoomScale="85" zoomScaleSheetLayoutView="85" zoomScalePageLayoutView="0" workbookViewId="0" topLeftCell="A1">
      <selection activeCell="A2" sqref="A2:D2"/>
    </sheetView>
  </sheetViews>
  <sheetFormatPr defaultColWidth="9.140625" defaultRowHeight="15"/>
  <cols>
    <col min="1" max="1" width="40.28125" style="15" customWidth="1"/>
    <col min="2" max="2" width="8.7109375" style="15" customWidth="1"/>
    <col min="3" max="4" width="16.421875" style="15" bestFit="1" customWidth="1"/>
    <col min="5" max="16384" width="9.140625" style="15" customWidth="1"/>
  </cols>
  <sheetData>
    <row r="1" spans="1:2" ht="24.75" customHeight="1">
      <c r="A1" s="16" t="s">
        <v>85</v>
      </c>
      <c r="B1" s="16"/>
    </row>
    <row r="2" spans="1:4" ht="39" customHeight="1">
      <c r="A2" s="35" t="s">
        <v>93</v>
      </c>
      <c r="B2" s="35"/>
      <c r="C2" s="35"/>
      <c r="D2" s="35"/>
    </row>
    <row r="3" ht="15.75">
      <c r="A3" s="10"/>
    </row>
    <row r="4" ht="15.75">
      <c r="A4" s="16" t="s">
        <v>86</v>
      </c>
    </row>
    <row r="5" spans="1:4" ht="72" customHeight="1">
      <c r="A5" s="35" t="s">
        <v>113</v>
      </c>
      <c r="B5" s="35"/>
      <c r="C5" s="35"/>
      <c r="D5" s="35"/>
    </row>
    <row r="6" ht="27.75" customHeight="1">
      <c r="A6" s="16" t="s">
        <v>40</v>
      </c>
    </row>
    <row r="7" spans="1:4" ht="48.75" customHeight="1">
      <c r="A7" s="35" t="str">
        <f>A2</f>
        <v>VÁROSHÁZA ÉPÜLETÉNEK ENERGETIKAI KORSZERŰSÍTÉSE
5525 FÜZESGYARMAT, SZABADSÁG TÉR 1., HRSZ.: 1/2</v>
      </c>
      <c r="B7" s="35"/>
      <c r="C7" s="35"/>
      <c r="D7" s="35"/>
    </row>
    <row r="8" ht="15.75">
      <c r="A8" s="15" t="s">
        <v>112</v>
      </c>
    </row>
    <row r="9" ht="15.75">
      <c r="A9" s="15" t="s">
        <v>41</v>
      </c>
    </row>
    <row r="10" ht="15.75">
      <c r="A10" s="15" t="s">
        <v>41</v>
      </c>
    </row>
    <row r="12" spans="1:4" ht="15.75">
      <c r="A12" s="31" t="s">
        <v>87</v>
      </c>
      <c r="B12" s="31"/>
      <c r="C12" s="31"/>
      <c r="D12" s="31"/>
    </row>
    <row r="13" spans="1:4" ht="15.75">
      <c r="A13" s="12" t="s">
        <v>42</v>
      </c>
      <c r="B13" s="12"/>
      <c r="C13" s="25" t="s">
        <v>43</v>
      </c>
      <c r="D13" s="25" t="s">
        <v>44</v>
      </c>
    </row>
    <row r="14" spans="1:4" ht="15.75">
      <c r="A14" s="12" t="s">
        <v>45</v>
      </c>
      <c r="B14" s="12"/>
      <c r="C14" s="26">
        <f>Összesítő!B9</f>
        <v>0</v>
      </c>
      <c r="D14" s="26">
        <f>Összesítő!C9</f>
        <v>0</v>
      </c>
    </row>
    <row r="15" spans="1:4" ht="15.75">
      <c r="A15" s="12" t="s">
        <v>88</v>
      </c>
      <c r="B15" s="12"/>
      <c r="C15" s="27">
        <f>ROUND(C14,0)</f>
        <v>0</v>
      </c>
      <c r="D15" s="27">
        <f>ROUND(D14,0)</f>
        <v>0</v>
      </c>
    </row>
    <row r="16" spans="1:4" ht="15.75">
      <c r="A16" s="15" t="s">
        <v>89</v>
      </c>
      <c r="C16" s="32">
        <f>ROUND(C15+D15,0)</f>
        <v>0</v>
      </c>
      <c r="D16" s="32"/>
    </row>
    <row r="17" spans="1:4" ht="15.75">
      <c r="A17" s="12" t="s">
        <v>90</v>
      </c>
      <c r="B17" s="13">
        <v>0.27</v>
      </c>
      <c r="C17" s="33">
        <f>ROUND(C16*B17,0)</f>
        <v>0</v>
      </c>
      <c r="D17" s="33"/>
    </row>
    <row r="18" spans="1:4" ht="15.75">
      <c r="A18" s="12" t="s">
        <v>91</v>
      </c>
      <c r="B18" s="12"/>
      <c r="C18" s="34">
        <f>ROUND(C16+C17,0)</f>
        <v>0</v>
      </c>
      <c r="D18" s="34"/>
    </row>
    <row r="22" spans="2:3" ht="15.75">
      <c r="B22" s="30" t="s">
        <v>92</v>
      </c>
      <c r="C22" s="30"/>
    </row>
    <row r="24" ht="15.75">
      <c r="A24" s="14"/>
    </row>
    <row r="25" ht="15.75">
      <c r="A25" s="14"/>
    </row>
    <row r="26" ht="15.75">
      <c r="A26" s="14"/>
    </row>
  </sheetData>
  <sheetProtection/>
  <mergeCells count="8">
    <mergeCell ref="B22:C22"/>
    <mergeCell ref="A12:D12"/>
    <mergeCell ref="C16:D16"/>
    <mergeCell ref="C17:D17"/>
    <mergeCell ref="C18:D18"/>
    <mergeCell ref="A2:D2"/>
    <mergeCell ref="A7:D7"/>
    <mergeCell ref="A5:D5"/>
  </mergeCells>
  <printOptions/>
  <pageMargins left="0.25" right="0.25" top="0.75" bottom="0.75" header="0.3" footer="0.3"/>
  <pageSetup firstPageNumber="-410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9"/>
  <sheetViews>
    <sheetView view="pageBreakPreview" zoomScaleSheetLayoutView="100" zoomScalePageLayoutView="0" workbookViewId="0" topLeftCell="A1">
      <selection activeCell="A6" sqref="A6"/>
    </sheetView>
  </sheetViews>
  <sheetFormatPr defaultColWidth="8.8515625" defaultRowHeight="15"/>
  <cols>
    <col min="1" max="1" width="36.421875" style="10" customWidth="1"/>
    <col min="2" max="3" width="20.7109375" style="18" customWidth="1"/>
    <col min="4" max="6" width="8.8515625" style="10" customWidth="1"/>
    <col min="7" max="7" width="22.7109375" style="10" customWidth="1"/>
    <col min="8" max="8" width="7.28125" style="10" bestFit="1" customWidth="1"/>
    <col min="9" max="9" width="10.00390625" style="10" customWidth="1"/>
    <col min="10" max="10" width="27.57421875" style="10" customWidth="1"/>
    <col min="11" max="11" width="8.57421875" style="10" customWidth="1"/>
    <col min="12" max="12" width="8.421875" style="10" customWidth="1"/>
    <col min="13" max="16384" width="8.8515625" style="10" customWidth="1"/>
  </cols>
  <sheetData>
    <row r="1" spans="1:3" s="11" customFormat="1" ht="15.75">
      <c r="A1" s="11" t="s">
        <v>0</v>
      </c>
      <c r="B1" s="17" t="s">
        <v>1</v>
      </c>
      <c r="C1" s="17" t="s">
        <v>2</v>
      </c>
    </row>
    <row r="2" spans="1:12" ht="15.75">
      <c r="A2" s="10" t="s">
        <v>15</v>
      </c>
      <c r="B2" s="18">
        <f>'Zsaluzás és állványozás'!H3</f>
        <v>0</v>
      </c>
      <c r="C2" s="18">
        <f>'Zsaluzás és állványozás'!I3</f>
        <v>0</v>
      </c>
      <c r="D2" s="29"/>
      <c r="E2" s="28"/>
      <c r="F2" s="28"/>
      <c r="G2" s="28"/>
      <c r="H2" s="28"/>
      <c r="I2" s="28"/>
      <c r="J2" s="28"/>
      <c r="K2" s="28"/>
      <c r="L2" s="28"/>
    </row>
    <row r="3" spans="1:12" ht="15.75">
      <c r="A3" s="10" t="s">
        <v>111</v>
      </c>
      <c r="B3" s="18">
        <f>'Helyszíni vas és vasbeton munká'!H4</f>
        <v>0</v>
      </c>
      <c r="C3" s="18">
        <f>'Helyszíni vas és vasbeton munká'!I4</f>
        <v>0</v>
      </c>
      <c r="D3" s="29"/>
      <c r="E3" s="28"/>
      <c r="F3" s="28"/>
      <c r="G3" s="28"/>
      <c r="H3" s="28"/>
      <c r="I3" s="28"/>
      <c r="J3" s="28"/>
      <c r="K3" s="28"/>
      <c r="L3" s="28"/>
    </row>
    <row r="4" spans="1:12" ht="15.75">
      <c r="A4" s="10" t="s">
        <v>27</v>
      </c>
      <c r="B4" s="18">
        <f>'Vakolás és rabicolás'!H17</f>
        <v>0</v>
      </c>
      <c r="C4" s="18">
        <f>'Vakolás és rabicolás'!I17</f>
        <v>0</v>
      </c>
      <c r="D4" s="29"/>
      <c r="E4" s="28"/>
      <c r="F4" s="28"/>
      <c r="G4" s="28"/>
      <c r="H4" s="28"/>
      <c r="I4" s="28"/>
      <c r="J4" s="28"/>
      <c r="K4" s="28"/>
      <c r="L4" s="28"/>
    </row>
    <row r="5" spans="1:12" ht="15.75">
      <c r="A5" s="10" t="s">
        <v>30</v>
      </c>
      <c r="B5" s="18">
        <f>Bádogozás!H4</f>
        <v>0</v>
      </c>
      <c r="C5" s="18">
        <f>Bádogozás!I4</f>
        <v>0</v>
      </c>
      <c r="D5" s="29"/>
      <c r="E5" s="28"/>
      <c r="F5" s="28"/>
      <c r="G5" s="28"/>
      <c r="H5" s="28"/>
      <c r="I5" s="28"/>
      <c r="J5" s="28"/>
      <c r="K5" s="28"/>
      <c r="L5" s="28"/>
    </row>
    <row r="6" spans="1:12" ht="15.75">
      <c r="A6" s="10" t="s">
        <v>33</v>
      </c>
      <c r="B6" s="18">
        <f>Felületképzés!H6</f>
        <v>0</v>
      </c>
      <c r="C6" s="18">
        <f>Felületképzés!I6</f>
        <v>0</v>
      </c>
      <c r="D6" s="29"/>
      <c r="E6" s="28"/>
      <c r="F6" s="28"/>
      <c r="G6" s="28"/>
      <c r="H6" s="28"/>
      <c r="I6" s="28"/>
      <c r="J6" s="28"/>
      <c r="K6" s="28"/>
      <c r="L6" s="28"/>
    </row>
    <row r="7" spans="1:12" ht="15.75">
      <c r="A7" s="10" t="s">
        <v>38</v>
      </c>
      <c r="B7" s="18">
        <f>Szigetelés!H14</f>
        <v>0</v>
      </c>
      <c r="C7" s="18">
        <f>Szigetelés!I14</f>
        <v>0</v>
      </c>
      <c r="D7" s="29"/>
      <c r="E7" s="28"/>
      <c r="F7" s="28"/>
      <c r="G7" s="28"/>
      <c r="H7" s="28"/>
      <c r="I7" s="28"/>
      <c r="J7" s="28"/>
      <c r="K7" s="28"/>
      <c r="L7" s="28"/>
    </row>
    <row r="8" spans="1:12" ht="31.5" hidden="1">
      <c r="A8" s="10" t="s">
        <v>102</v>
      </c>
      <c r="B8" s="18" t="e">
        <f>#REF!</f>
        <v>#REF!</v>
      </c>
      <c r="C8" s="18" t="e">
        <f>#REF!</f>
        <v>#REF!</v>
      </c>
      <c r="D8" s="29"/>
      <c r="E8" s="28"/>
      <c r="F8" s="28"/>
      <c r="G8" s="28"/>
      <c r="H8" s="28"/>
      <c r="I8" s="28"/>
      <c r="J8" s="28"/>
      <c r="K8" s="28"/>
      <c r="L8" s="28"/>
    </row>
    <row r="9" spans="1:3" s="11" customFormat="1" ht="15.75">
      <c r="A9" s="11" t="s">
        <v>39</v>
      </c>
      <c r="B9" s="19">
        <f>ROUND(SUM(B2:B7),0)</f>
        <v>0</v>
      </c>
      <c r="C9" s="19">
        <f>ROUND(SUM(C2:C7),0)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3"/>
  <sheetViews>
    <sheetView view="pageBreakPreview" zoomScaleSheetLayoutView="100" workbookViewId="0" topLeftCell="A1">
      <selection activeCell="F2" sqref="F2"/>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2" width="8.8515625" style="1" customWidth="1"/>
    <col min="13" max="13" width="26.003906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153">
      <c r="A2" s="8">
        <v>1</v>
      </c>
      <c r="B2" s="1" t="s">
        <v>46</v>
      </c>
      <c r="C2" s="2" t="s">
        <v>47</v>
      </c>
      <c r="D2" s="6">
        <v>955.2</v>
      </c>
      <c r="E2" s="1" t="s">
        <v>13</v>
      </c>
      <c r="H2" s="21">
        <f>ROUND(D2*F2,0)</f>
        <v>0</v>
      </c>
      <c r="I2" s="21">
        <f>ROUND(D2*G2,0)</f>
        <v>0</v>
      </c>
    </row>
    <row r="3" spans="1:9" s="9" customFormat="1" ht="12.75">
      <c r="A3" s="7"/>
      <c r="B3" s="3"/>
      <c r="C3" s="3" t="s">
        <v>14</v>
      </c>
      <c r="D3" s="5"/>
      <c r="E3" s="3"/>
      <c r="F3" s="20"/>
      <c r="G3" s="20"/>
      <c r="H3" s="20">
        <f>ROUND(SUM(H2:H2),0)</f>
        <v>0</v>
      </c>
      <c r="I3" s="20">
        <f>ROUND(SUM(I2:I2),0)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Roman,Félkövér"&amp;10 Zsaluzás és állványozás</oddHeader>
  </headerFooter>
</worksheet>
</file>

<file path=xl/worksheets/sheet4.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K2" sqref="K2"/>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8.421875" style="1" customWidth="1"/>
    <col min="11" max="12" width="8.8515625" style="1" customWidth="1"/>
    <col min="13" max="13" width="24.281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127.5">
      <c r="A2" s="8">
        <v>2</v>
      </c>
      <c r="B2" s="1" t="s">
        <v>107</v>
      </c>
      <c r="C2" s="1" t="s">
        <v>108</v>
      </c>
      <c r="D2" s="6">
        <v>13.36</v>
      </c>
      <c r="E2" s="1" t="s">
        <v>16</v>
      </c>
      <c r="H2" s="21">
        <f>ROUND(D2*F2,0)</f>
        <v>0</v>
      </c>
      <c r="I2" s="21">
        <f>ROUND(D2*G2,0)</f>
        <v>0</v>
      </c>
    </row>
    <row r="3" spans="2:9" ht="102">
      <c r="B3" s="1" t="s">
        <v>109</v>
      </c>
      <c r="C3" s="1" t="s">
        <v>110</v>
      </c>
      <c r="D3" s="6">
        <v>89.96</v>
      </c>
      <c r="E3" s="1" t="s">
        <v>13</v>
      </c>
      <c r="H3" s="21">
        <f>ROUND(D3*F3,0)</f>
        <v>0</v>
      </c>
      <c r="I3" s="21">
        <f>ROUND(D3*G3,0)</f>
        <v>0</v>
      </c>
    </row>
    <row r="4" spans="1:9" s="9" customFormat="1" ht="12.75">
      <c r="A4" s="7"/>
      <c r="B4" s="3"/>
      <c r="C4" s="3" t="s">
        <v>14</v>
      </c>
      <c r="D4" s="5"/>
      <c r="E4" s="3"/>
      <c r="F4" s="20"/>
      <c r="G4" s="20"/>
      <c r="H4" s="20">
        <f>ROUND(SUM(H2:H3),0)</f>
        <v>0</v>
      </c>
      <c r="I4" s="20">
        <f>ROUND(SUM(I2:I3),0)</f>
        <v>0</v>
      </c>
    </row>
  </sheetData>
  <sheetProtection/>
  <printOptions/>
  <pageMargins left="0.2362204724409449" right="0.2362204724409449" top="0.7086614173228347" bottom="0.7086614173228347" header="0.4330708661417323" footer="0.4330708661417323"/>
  <pageSetup firstPageNumber="1" useFirstPageNumber="1" horizontalDpi="600" verticalDpi="600" orientation="portrait" paperSize="9" r:id="rId1"/>
  <headerFooter>
    <oddHeader>&amp;L&amp;"Times New Roman,Félkövér"&amp;10Helyszíni vas és vasbeton munkák
</oddHeader>
  </headerFooter>
</worksheet>
</file>

<file path=xl/worksheets/sheet5.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3">
      <selection activeCell="G16" sqref="G16"/>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2" width="8.8515625" style="1" customWidth="1"/>
    <col min="13" max="13" width="22.003906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25.5">
      <c r="A2" s="8">
        <v>1</v>
      </c>
      <c r="B2" s="1" t="s">
        <v>18</v>
      </c>
      <c r="C2" s="1" t="s">
        <v>19</v>
      </c>
      <c r="D2" s="6">
        <v>787.2</v>
      </c>
      <c r="E2" s="1" t="s">
        <v>13</v>
      </c>
      <c r="H2" s="21">
        <f aca="true" t="shared" si="0" ref="H2:H14">ROUND(D2*F2,0)</f>
        <v>0</v>
      </c>
      <c r="I2" s="21">
        <f aca="true" t="shared" si="1" ref="I2:I14">ROUND(D2*G2,0)</f>
        <v>0</v>
      </c>
    </row>
    <row r="3" spans="1:9" ht="89.25">
      <c r="A3" s="8">
        <v>2</v>
      </c>
      <c r="B3" s="1" t="s">
        <v>20</v>
      </c>
      <c r="C3" s="1" t="s">
        <v>49</v>
      </c>
      <c r="D3" s="6">
        <v>349.69</v>
      </c>
      <c r="E3" s="1" t="s">
        <v>13</v>
      </c>
      <c r="H3" s="21">
        <f t="shared" si="0"/>
        <v>0</v>
      </c>
      <c r="I3" s="21">
        <f t="shared" si="1"/>
        <v>0</v>
      </c>
    </row>
    <row r="4" spans="1:9" ht="89.25">
      <c r="A4" s="8">
        <v>3</v>
      </c>
      <c r="B4" s="1" t="s">
        <v>48</v>
      </c>
      <c r="C4" s="1" t="s">
        <v>50</v>
      </c>
      <c r="D4" s="6">
        <v>361.4</v>
      </c>
      <c r="E4" s="1" t="s">
        <v>13</v>
      </c>
      <c r="H4" s="21">
        <f t="shared" si="0"/>
        <v>0</v>
      </c>
      <c r="I4" s="21">
        <f t="shared" si="1"/>
        <v>0</v>
      </c>
    </row>
    <row r="5" spans="1:9" ht="51">
      <c r="A5" s="8">
        <v>4</v>
      </c>
      <c r="B5" s="1" t="s">
        <v>21</v>
      </c>
      <c r="C5" s="1" t="s">
        <v>22</v>
      </c>
      <c r="D5" s="6">
        <v>76.05</v>
      </c>
      <c r="E5" s="1" t="s">
        <v>13</v>
      </c>
      <c r="H5" s="21">
        <f t="shared" si="0"/>
        <v>0</v>
      </c>
      <c r="I5" s="21">
        <f t="shared" si="1"/>
        <v>0</v>
      </c>
    </row>
    <row r="6" spans="1:9" ht="114.75">
      <c r="A6" s="8">
        <v>5</v>
      </c>
      <c r="B6" s="1" t="s">
        <v>23</v>
      </c>
      <c r="C6" s="2" t="s">
        <v>51</v>
      </c>
      <c r="D6" s="6">
        <v>175.13</v>
      </c>
      <c r="E6" s="1" t="s">
        <v>12</v>
      </c>
      <c r="H6" s="21">
        <f t="shared" si="0"/>
        <v>0</v>
      </c>
      <c r="I6" s="21">
        <f t="shared" si="1"/>
        <v>0</v>
      </c>
    </row>
    <row r="7" spans="1:9" ht="114.75">
      <c r="A7" s="8">
        <v>6</v>
      </c>
      <c r="B7" s="1" t="s">
        <v>24</v>
      </c>
      <c r="C7" s="2" t="s">
        <v>52</v>
      </c>
      <c r="D7" s="6">
        <v>76.05</v>
      </c>
      <c r="E7" s="1" t="s">
        <v>12</v>
      </c>
      <c r="H7" s="21">
        <f t="shared" si="0"/>
        <v>0</v>
      </c>
      <c r="I7" s="21">
        <f t="shared" si="1"/>
        <v>0</v>
      </c>
    </row>
    <row r="8" spans="1:9" ht="38.25">
      <c r="A8" s="8">
        <v>7</v>
      </c>
      <c r="B8" s="1" t="s">
        <v>25</v>
      </c>
      <c r="C8" s="1" t="s">
        <v>26</v>
      </c>
      <c r="D8" s="6">
        <v>325.12999999999994</v>
      </c>
      <c r="E8" s="1" t="s">
        <v>12</v>
      </c>
      <c r="H8" s="21">
        <f t="shared" si="0"/>
        <v>0</v>
      </c>
      <c r="I8" s="21">
        <f t="shared" si="1"/>
        <v>0</v>
      </c>
    </row>
    <row r="9" spans="1:9" ht="76.5">
      <c r="A9" s="8">
        <v>8</v>
      </c>
      <c r="B9" s="1" t="s">
        <v>53</v>
      </c>
      <c r="C9" s="1" t="s">
        <v>54</v>
      </c>
      <c r="D9" s="6">
        <v>452.71</v>
      </c>
      <c r="E9" s="1" t="s">
        <v>13</v>
      </c>
      <c r="H9" s="21">
        <f t="shared" si="0"/>
        <v>0</v>
      </c>
      <c r="I9" s="21">
        <f t="shared" si="1"/>
        <v>0</v>
      </c>
    </row>
    <row r="10" spans="1:9" ht="102">
      <c r="A10" s="8">
        <v>9</v>
      </c>
      <c r="B10" s="1" t="s">
        <v>55</v>
      </c>
      <c r="C10" s="1" t="s">
        <v>56</v>
      </c>
      <c r="D10" s="6">
        <v>452.71</v>
      </c>
      <c r="E10" s="1" t="s">
        <v>13</v>
      </c>
      <c r="H10" s="21">
        <f t="shared" si="0"/>
        <v>0</v>
      </c>
      <c r="I10" s="21">
        <f t="shared" si="1"/>
        <v>0</v>
      </c>
    </row>
    <row r="11" spans="1:9" ht="127.5">
      <c r="A11" s="8">
        <v>10</v>
      </c>
      <c r="B11" s="1" t="s">
        <v>57</v>
      </c>
      <c r="C11" s="1" t="s">
        <v>58</v>
      </c>
      <c r="D11" s="6">
        <v>158.7</v>
      </c>
      <c r="E11" s="1" t="s">
        <v>12</v>
      </c>
      <c r="H11" s="21">
        <f t="shared" si="0"/>
        <v>0</v>
      </c>
      <c r="I11" s="21">
        <f t="shared" si="1"/>
        <v>0</v>
      </c>
    </row>
    <row r="12" spans="1:9" ht="140.25">
      <c r="A12" s="8">
        <v>11</v>
      </c>
      <c r="B12" s="1" t="s">
        <v>94</v>
      </c>
      <c r="C12" s="1" t="s">
        <v>95</v>
      </c>
      <c r="D12" s="6">
        <v>69.47</v>
      </c>
      <c r="E12" s="1" t="s">
        <v>13</v>
      </c>
      <c r="H12" s="21">
        <f t="shared" si="0"/>
        <v>0</v>
      </c>
      <c r="I12" s="21">
        <f t="shared" si="1"/>
        <v>0</v>
      </c>
    </row>
    <row r="13" spans="1:9" ht="114.75">
      <c r="A13" s="8">
        <v>12</v>
      </c>
      <c r="B13" s="1" t="s">
        <v>97</v>
      </c>
      <c r="C13" s="1" t="s">
        <v>96</v>
      </c>
      <c r="D13" s="6">
        <v>69.47</v>
      </c>
      <c r="E13" s="1" t="s">
        <v>13</v>
      </c>
      <c r="H13" s="21">
        <f t="shared" si="0"/>
        <v>0</v>
      </c>
      <c r="I13" s="21">
        <f t="shared" si="1"/>
        <v>0</v>
      </c>
    </row>
    <row r="14" spans="1:9" ht="102">
      <c r="A14" s="8">
        <v>13</v>
      </c>
      <c r="B14" s="1" t="s">
        <v>100</v>
      </c>
      <c r="C14" s="1" t="s">
        <v>101</v>
      </c>
      <c r="D14" s="6">
        <v>469.44000000000005</v>
      </c>
      <c r="E14" s="1" t="s">
        <v>12</v>
      </c>
      <c r="H14" s="21">
        <f t="shared" si="0"/>
        <v>0</v>
      </c>
      <c r="I14" s="21">
        <f t="shared" si="1"/>
        <v>0</v>
      </c>
    </row>
    <row r="15" spans="1:9" ht="114.75">
      <c r="A15" s="8">
        <v>14</v>
      </c>
      <c r="B15" s="1" t="s">
        <v>103</v>
      </c>
      <c r="C15" s="1" t="s">
        <v>104</v>
      </c>
      <c r="D15" s="6">
        <v>13.679999999999998</v>
      </c>
      <c r="E15" s="1" t="s">
        <v>13</v>
      </c>
      <c r="H15" s="21">
        <f>ROUND(D15*F15,0)</f>
        <v>0</v>
      </c>
      <c r="I15" s="21">
        <f>ROUND(D15*G15,0)</f>
        <v>0</v>
      </c>
    </row>
    <row r="16" spans="1:9" ht="114.75">
      <c r="A16" s="8">
        <v>15</v>
      </c>
      <c r="B16" s="1" t="s">
        <v>105</v>
      </c>
      <c r="C16" s="1" t="s">
        <v>106</v>
      </c>
      <c r="D16" s="6">
        <v>4.589999999999999</v>
      </c>
      <c r="E16" s="1" t="s">
        <v>13</v>
      </c>
      <c r="H16" s="21">
        <f>ROUND(D16*F16,0)</f>
        <v>0</v>
      </c>
      <c r="I16" s="21">
        <f>ROUND(D16*G16,0)</f>
        <v>0</v>
      </c>
    </row>
    <row r="17" spans="1:9" s="9" customFormat="1" ht="12.75">
      <c r="A17" s="7"/>
      <c r="B17" s="3"/>
      <c r="C17" s="3" t="s">
        <v>14</v>
      </c>
      <c r="D17" s="5"/>
      <c r="E17" s="3"/>
      <c r="F17" s="20"/>
      <c r="G17" s="20"/>
      <c r="H17" s="20">
        <f>ROUND(SUM(H2:H16),0)</f>
        <v>0</v>
      </c>
      <c r="I17" s="20">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6.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F3" sqref="F3"/>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25.5">
      <c r="A2" s="8">
        <v>1</v>
      </c>
      <c r="B2" s="1" t="s">
        <v>28</v>
      </c>
      <c r="C2" s="1" t="s">
        <v>29</v>
      </c>
      <c r="D2" s="6">
        <v>67.33</v>
      </c>
      <c r="E2" s="1" t="s">
        <v>12</v>
      </c>
      <c r="H2" s="21">
        <f>ROUND(D2*F2,0)</f>
        <v>0</v>
      </c>
      <c r="I2" s="21">
        <f>ROUND(D2*G2,0)</f>
        <v>0</v>
      </c>
    </row>
    <row r="3" spans="1:9" ht="102">
      <c r="A3" s="8">
        <v>2</v>
      </c>
      <c r="B3" s="1" t="s">
        <v>59</v>
      </c>
      <c r="C3" s="1" t="s">
        <v>60</v>
      </c>
      <c r="D3" s="6">
        <v>67.33</v>
      </c>
      <c r="E3" s="1" t="s">
        <v>12</v>
      </c>
      <c r="H3" s="21">
        <f>ROUND(D3*F3,0)</f>
        <v>0</v>
      </c>
      <c r="I3" s="21">
        <f>ROUND(D3*G3,0)</f>
        <v>0</v>
      </c>
    </row>
    <row r="4" spans="1:9" s="9" customFormat="1" ht="12.75">
      <c r="A4" s="7"/>
      <c r="B4" s="3"/>
      <c r="C4" s="3" t="s">
        <v>14</v>
      </c>
      <c r="D4" s="5"/>
      <c r="E4" s="3"/>
      <c r="F4" s="20"/>
      <c r="G4" s="20"/>
      <c r="H4" s="20">
        <f>ROUND(SUM(H2:H3),0)</f>
        <v>0</v>
      </c>
      <c r="I4" s="20">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7.xml><?xml version="1.0" encoding="utf-8"?>
<worksheet xmlns="http://schemas.openxmlformats.org/spreadsheetml/2006/main" xmlns:r="http://schemas.openxmlformats.org/officeDocument/2006/relationships">
  <dimension ref="A1:I6"/>
  <sheetViews>
    <sheetView view="pageBreakPreview" zoomScaleSheetLayoutView="100" zoomScalePageLayoutView="0" workbookViewId="0" topLeftCell="A1">
      <selection activeCell="F5" sqref="F5"/>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1" width="8.8515625" style="1" customWidth="1"/>
    <col min="12" max="12" width="21.8515625" style="1" customWidth="1"/>
    <col min="13"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153">
      <c r="A2" s="8">
        <v>1</v>
      </c>
      <c r="B2" s="1" t="s">
        <v>61</v>
      </c>
      <c r="C2" s="1" t="s">
        <v>98</v>
      </c>
      <c r="D2" s="6">
        <v>312.03</v>
      </c>
      <c r="E2" s="1" t="s">
        <v>13</v>
      </c>
      <c r="H2" s="21">
        <f>ROUND(D2*F2,0)</f>
        <v>0</v>
      </c>
      <c r="I2" s="21">
        <f>ROUND(D2*G2,0)</f>
        <v>0</v>
      </c>
    </row>
    <row r="3" spans="1:9" ht="89.25">
      <c r="A3" s="8">
        <v>2</v>
      </c>
      <c r="B3" s="1" t="s">
        <v>31</v>
      </c>
      <c r="C3" s="2" t="s">
        <v>32</v>
      </c>
      <c r="D3" s="6">
        <v>1584.58</v>
      </c>
      <c r="E3" s="1" t="s">
        <v>13</v>
      </c>
      <c r="H3" s="21">
        <f>ROUND(D3*F3,0)</f>
        <v>0</v>
      </c>
      <c r="I3" s="21">
        <f>ROUND(D3*G3,0)</f>
        <v>0</v>
      </c>
    </row>
    <row r="4" spans="1:9" ht="102">
      <c r="A4" s="8">
        <v>3</v>
      </c>
      <c r="B4" s="1" t="s">
        <v>99</v>
      </c>
      <c r="C4" s="2" t="s">
        <v>62</v>
      </c>
      <c r="D4" s="6">
        <v>1137.9</v>
      </c>
      <c r="E4" s="1" t="s">
        <v>13</v>
      </c>
      <c r="H4" s="21">
        <f>ROUND(D4*F4,0)</f>
        <v>0</v>
      </c>
      <c r="I4" s="21">
        <f>ROUND(D4*G4,0)</f>
        <v>0</v>
      </c>
    </row>
    <row r="5" spans="1:9" ht="153">
      <c r="A5" s="8">
        <v>4</v>
      </c>
      <c r="B5" s="1" t="s">
        <v>63</v>
      </c>
      <c r="C5" s="1" t="s">
        <v>64</v>
      </c>
      <c r="D5" s="6">
        <v>1061.9</v>
      </c>
      <c r="E5" s="1" t="s">
        <v>13</v>
      </c>
      <c r="H5" s="21">
        <f>ROUND(D5*F5,0)</f>
        <v>0</v>
      </c>
      <c r="I5" s="21">
        <f>ROUND(D5*G5,0)</f>
        <v>0</v>
      </c>
    </row>
    <row r="6" spans="1:9" s="9" customFormat="1" ht="12.75">
      <c r="A6" s="7"/>
      <c r="B6" s="3"/>
      <c r="C6" s="3" t="s">
        <v>14</v>
      </c>
      <c r="D6" s="5"/>
      <c r="E6" s="3"/>
      <c r="F6" s="20"/>
      <c r="G6" s="20"/>
      <c r="H6" s="20">
        <f>ROUND(SUM(H2:H5),0)</f>
        <v>0</v>
      </c>
      <c r="I6" s="20">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8.xml><?xml version="1.0" encoding="utf-8"?>
<worksheet xmlns="http://schemas.openxmlformats.org/spreadsheetml/2006/main" xmlns:r="http://schemas.openxmlformats.org/officeDocument/2006/relationships">
  <dimension ref="A1:I14"/>
  <sheetViews>
    <sheetView view="pageBreakPreview" zoomScaleNormal="130" zoomScaleSheetLayoutView="100" zoomScalePageLayoutView="0" workbookViewId="0" topLeftCell="A1">
      <selection activeCell="F12" sqref="F12"/>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7.421875" style="1" customWidth="1"/>
    <col min="11" max="11" width="14.28125" style="1" customWidth="1"/>
    <col min="12" max="12" width="6.7109375" style="1" bestFit="1" customWidth="1"/>
    <col min="13" max="13" width="30.00390625" style="1" customWidth="1"/>
    <col min="14" max="16384" width="8.8515625" style="1" customWidth="1"/>
  </cols>
  <sheetData>
    <row r="1" spans="1:9" s="4" customFormat="1" ht="25.5">
      <c r="A1" s="22" t="s">
        <v>3</v>
      </c>
      <c r="B1" s="3" t="s">
        <v>4</v>
      </c>
      <c r="C1" s="3" t="s">
        <v>5</v>
      </c>
      <c r="D1" s="5" t="s">
        <v>6</v>
      </c>
      <c r="E1" s="3" t="s">
        <v>7</v>
      </c>
      <c r="F1" s="20" t="s">
        <v>8</v>
      </c>
      <c r="G1" s="20" t="s">
        <v>9</v>
      </c>
      <c r="H1" s="20" t="s">
        <v>10</v>
      </c>
      <c r="I1" s="20" t="s">
        <v>11</v>
      </c>
    </row>
    <row r="2" spans="1:9" ht="140.25">
      <c r="A2" s="24">
        <v>7</v>
      </c>
      <c r="B2" s="1" t="s">
        <v>73</v>
      </c>
      <c r="C2" s="1" t="s">
        <v>74</v>
      </c>
      <c r="D2" s="6">
        <v>150.75</v>
      </c>
      <c r="E2" s="1" t="s">
        <v>13</v>
      </c>
      <c r="H2" s="21">
        <f aca="true" t="shared" si="0" ref="H2:H13">ROUND(D2*F2,0)</f>
        <v>0</v>
      </c>
      <c r="I2" s="21">
        <f aca="true" t="shared" si="1" ref="I2:I13">ROUND(D2*G2,0)</f>
        <v>0</v>
      </c>
    </row>
    <row r="3" spans="1:9" ht="114.75">
      <c r="A3" s="24">
        <v>8</v>
      </c>
      <c r="B3" s="1" t="s">
        <v>75</v>
      </c>
      <c r="C3" s="1" t="s">
        <v>76</v>
      </c>
      <c r="D3" s="6">
        <v>60.3</v>
      </c>
      <c r="E3" s="1" t="s">
        <v>13</v>
      </c>
      <c r="H3" s="21">
        <f t="shared" si="0"/>
        <v>0</v>
      </c>
      <c r="I3" s="21">
        <f t="shared" si="1"/>
        <v>0</v>
      </c>
    </row>
    <row r="4" spans="1:9" ht="89.25">
      <c r="A4" s="23">
        <v>9</v>
      </c>
      <c r="B4" s="1" t="s">
        <v>77</v>
      </c>
      <c r="C4" s="1" t="s">
        <v>78</v>
      </c>
      <c r="D4" s="6">
        <v>291.64070000000004</v>
      </c>
      <c r="E4" s="1" t="s">
        <v>13</v>
      </c>
      <c r="H4" s="21">
        <f t="shared" si="0"/>
        <v>0</v>
      </c>
      <c r="I4" s="21">
        <f t="shared" si="1"/>
        <v>0</v>
      </c>
    </row>
    <row r="5" spans="1:9" ht="114.75">
      <c r="A5" s="24">
        <v>10</v>
      </c>
      <c r="B5" s="1" t="s">
        <v>79</v>
      </c>
      <c r="C5" s="2" t="s">
        <v>80</v>
      </c>
      <c r="D5" s="6">
        <v>161.07</v>
      </c>
      <c r="E5" s="1" t="s">
        <v>13</v>
      </c>
      <c r="H5" s="21">
        <f t="shared" si="0"/>
        <v>0</v>
      </c>
      <c r="I5" s="21">
        <f t="shared" si="1"/>
        <v>0</v>
      </c>
    </row>
    <row r="6" spans="1:9" ht="146.25" customHeight="1">
      <c r="A6" s="23">
        <v>12</v>
      </c>
      <c r="B6" s="1" t="s">
        <v>66</v>
      </c>
      <c r="C6" s="1" t="s">
        <v>67</v>
      </c>
      <c r="D6" s="6">
        <v>35.026</v>
      </c>
      <c r="E6" s="1" t="s">
        <v>13</v>
      </c>
      <c r="H6" s="21">
        <f t="shared" si="0"/>
        <v>0</v>
      </c>
      <c r="I6" s="21">
        <f t="shared" si="1"/>
        <v>0</v>
      </c>
    </row>
    <row r="7" spans="1:9" ht="127.5">
      <c r="A7" s="24">
        <v>13</v>
      </c>
      <c r="B7" s="1" t="s">
        <v>34</v>
      </c>
      <c r="C7" s="2" t="s">
        <v>65</v>
      </c>
      <c r="D7" s="6">
        <v>675.1714999999999</v>
      </c>
      <c r="E7" s="1" t="s">
        <v>13</v>
      </c>
      <c r="H7" s="21">
        <f t="shared" si="0"/>
        <v>0</v>
      </c>
      <c r="I7" s="21">
        <f t="shared" si="1"/>
        <v>0</v>
      </c>
    </row>
    <row r="8" spans="1:9" ht="153">
      <c r="A8" s="24">
        <v>14</v>
      </c>
      <c r="B8" s="1" t="s">
        <v>71</v>
      </c>
      <c r="C8" s="2" t="s">
        <v>72</v>
      </c>
      <c r="D8" s="6">
        <v>12.1</v>
      </c>
      <c r="E8" s="1" t="s">
        <v>13</v>
      </c>
      <c r="H8" s="21">
        <f t="shared" si="0"/>
        <v>0</v>
      </c>
      <c r="I8" s="21">
        <f t="shared" si="1"/>
        <v>0</v>
      </c>
    </row>
    <row r="9" spans="1:9" ht="127.5">
      <c r="A9" s="24">
        <v>15</v>
      </c>
      <c r="B9" s="1" t="s">
        <v>35</v>
      </c>
      <c r="C9" s="2" t="s">
        <v>68</v>
      </c>
      <c r="D9" s="6">
        <v>76.05</v>
      </c>
      <c r="E9" s="1" t="s">
        <v>13</v>
      </c>
      <c r="H9" s="21">
        <f t="shared" si="0"/>
        <v>0</v>
      </c>
      <c r="I9" s="21">
        <f t="shared" si="1"/>
        <v>0</v>
      </c>
    </row>
    <row r="10" spans="1:9" ht="165.75">
      <c r="A10" s="24">
        <v>16</v>
      </c>
      <c r="B10" s="1" t="s">
        <v>69</v>
      </c>
      <c r="C10" s="2" t="s">
        <v>70</v>
      </c>
      <c r="D10" s="6">
        <v>23.8325</v>
      </c>
      <c r="E10" s="1" t="s">
        <v>13</v>
      </c>
      <c r="H10" s="21">
        <f t="shared" si="0"/>
        <v>0</v>
      </c>
      <c r="I10" s="21">
        <f t="shared" si="1"/>
        <v>0</v>
      </c>
    </row>
    <row r="11" spans="1:9" ht="63.75">
      <c r="A11" s="24">
        <v>17</v>
      </c>
      <c r="B11" s="1" t="s">
        <v>36</v>
      </c>
      <c r="C11" s="1" t="s">
        <v>37</v>
      </c>
      <c r="D11" s="6">
        <v>4722.923999999999</v>
      </c>
      <c r="E11" s="1" t="s">
        <v>17</v>
      </c>
      <c r="H11" s="21">
        <f t="shared" si="0"/>
        <v>0</v>
      </c>
      <c r="I11" s="21">
        <f t="shared" si="1"/>
        <v>0</v>
      </c>
    </row>
    <row r="12" spans="1:9" ht="178.5">
      <c r="A12" s="24">
        <v>18</v>
      </c>
      <c r="B12" s="1" t="s">
        <v>81</v>
      </c>
      <c r="C12" s="1" t="s">
        <v>82</v>
      </c>
      <c r="D12" s="6">
        <v>966.42</v>
      </c>
      <c r="E12" s="1" t="s">
        <v>17</v>
      </c>
      <c r="H12" s="21">
        <f t="shared" si="0"/>
        <v>0</v>
      </c>
      <c r="I12" s="21">
        <f t="shared" si="1"/>
        <v>0</v>
      </c>
    </row>
    <row r="13" spans="1:9" ht="153">
      <c r="A13" s="24">
        <v>19</v>
      </c>
      <c r="B13" s="1" t="s">
        <v>83</v>
      </c>
      <c r="C13" s="1" t="s">
        <v>84</v>
      </c>
      <c r="D13" s="6">
        <v>120.6</v>
      </c>
      <c r="E13" s="1" t="s">
        <v>17</v>
      </c>
      <c r="H13" s="21">
        <f t="shared" si="0"/>
        <v>0</v>
      </c>
      <c r="I13" s="21">
        <f t="shared" si="1"/>
        <v>0</v>
      </c>
    </row>
    <row r="14" spans="1:9" s="9" customFormat="1" ht="12.75">
      <c r="A14" s="7"/>
      <c r="B14" s="3"/>
      <c r="C14" s="3" t="s">
        <v>14</v>
      </c>
      <c r="D14" s="5"/>
      <c r="E14" s="3"/>
      <c r="F14" s="20"/>
      <c r="G14" s="20"/>
      <c r="H14" s="20">
        <f>ROUND(SUM(H2:H13),0)</f>
        <v>0</v>
      </c>
      <c r="I14" s="20">
        <f>ROUND(SUM(I2:I13),0)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47" r:id="rId1"/>
  <headerFooter>
    <oddHeader>&amp;L&amp;"Times New Roman,bold"&amp;10 Szigetelés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Kóródi Bettina</dc:creator>
  <cp:keywords/>
  <dc:description/>
  <cp:lastModifiedBy>Windows-felhasználó</cp:lastModifiedBy>
  <cp:lastPrinted>2021-09-10T08:13:57Z</cp:lastPrinted>
  <dcterms:created xsi:type="dcterms:W3CDTF">2018-12-10T16:46:31Z</dcterms:created>
  <dcterms:modified xsi:type="dcterms:W3CDTF">2021-09-15T14:46:18Z</dcterms:modified>
  <cp:category/>
  <cp:version/>
  <cp:contentType/>
  <cp:contentStatus/>
</cp:coreProperties>
</file>