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3841" windowWidth="2370" windowHeight="90" tabRatio="897" activeTab="0"/>
  </bookViews>
  <sheets>
    <sheet name="Záradék" sheetId="1" r:id="rId1"/>
    <sheet name="Összesítő" sheetId="2" r:id="rId2"/>
    <sheet name="Zsaluzás és állványozás" sheetId="3" r:id="rId3"/>
    <sheet name="Vakolás és rabicolás" sheetId="4" r:id="rId4"/>
    <sheet name="Bádogozás" sheetId="5" r:id="rId5"/>
    <sheet name="Lakatosszerkezet" sheetId="6" r:id="rId6"/>
    <sheet name="Szigetelés" sheetId="7" r:id="rId7"/>
  </sheets>
  <definedNames>
    <definedName name="_xlnm.Print_Area" localSheetId="4">'Bádogozás'!$A$1:$I$11</definedName>
    <definedName name="_xlnm.Print_Area" localSheetId="5">'Lakatosszerkezet'!$A$1:$I$3</definedName>
    <definedName name="_xlnm.Print_Area" localSheetId="1">'Összesítő'!$A$1:$C$7</definedName>
    <definedName name="_xlnm.Print_Area" localSheetId="6">'Szigetelés'!$A$1:$I$11</definedName>
    <definedName name="_xlnm.Print_Area" localSheetId="3">'Vakolás és rabicolás'!$A$1:$I$9</definedName>
    <definedName name="_xlnm.Print_Area" localSheetId="0">'Záradék'!$A$1:$D$22</definedName>
    <definedName name="_xlnm.Print_Area" localSheetId="2">'Zsaluzás és állványozás'!$A$1:$I$4</definedName>
  </definedNames>
  <calcPr fullCalcOnLoad="1"/>
</workbook>
</file>

<file path=xl/sharedStrings.xml><?xml version="1.0" encoding="utf-8"?>
<sst xmlns="http://schemas.openxmlformats.org/spreadsheetml/2006/main" count="162" uniqueCount="94">
  <si>
    <t>Munkanem megnevezése</t>
  </si>
  <si>
    <t>Anyag összege</t>
  </si>
  <si>
    <t>Díj összege</t>
  </si>
  <si>
    <t>Ssz.</t>
  </si>
  <si>
    <t>Tételszám</t>
  </si>
  <si>
    <t>Tétel szövege</t>
  </si>
  <si>
    <t>Menny.</t>
  </si>
  <si>
    <t>Egység</t>
  </si>
  <si>
    <t>Anyag egységár</t>
  </si>
  <si>
    <t>Díj egységre</t>
  </si>
  <si>
    <t>Anyag összesen</t>
  </si>
  <si>
    <t>Díj összesen</t>
  </si>
  <si>
    <t>m</t>
  </si>
  <si>
    <t>m2</t>
  </si>
  <si>
    <t>Munkanem összesen:</t>
  </si>
  <si>
    <t>Zsaluzás és állványozás</t>
  </si>
  <si>
    <t>db</t>
  </si>
  <si>
    <t>36-002-4-0418602</t>
  </si>
  <si>
    <t>Vékonyvakolat alapozók felhordása, kézi erővel</t>
  </si>
  <si>
    <t>36-005-21.2.2.2-0418641</t>
  </si>
  <si>
    <t>36-051-6.2.1-0149063</t>
  </si>
  <si>
    <t>36-090-2.1.3</t>
  </si>
  <si>
    <t>Vakolatok pótlása, keskenyvakolatok pótlása oldalfalon, 21-40 cm szélesség között</t>
  </si>
  <si>
    <t>Vakolás és rabicolás</t>
  </si>
  <si>
    <t>43-000-7</t>
  </si>
  <si>
    <t>Szegélyek, párkány könyöklő bontása, 100 cm kiterített szélességig</t>
  </si>
  <si>
    <t>Bádogozás</t>
  </si>
  <si>
    <t>48-010-1.1.2.1-0113313</t>
  </si>
  <si>
    <t>48-010-1.3.1.1-0118007</t>
  </si>
  <si>
    <t>48-021-1.51.2.3.1</t>
  </si>
  <si>
    <t>Szigetelések rögzítése; Hőszigetelő táblák pontszerű mechanikai rögzítése, homlokzaton, vázkerámia vagy pórusbeton aljzatszerkezethez, fém beütődübelekkel</t>
  </si>
  <si>
    <t>Szigetelés</t>
  </si>
  <si>
    <t>Összesen:</t>
  </si>
  <si>
    <t xml:space="preserve">A munka leírása:                       </t>
  </si>
  <si>
    <t xml:space="preserve">                                                                              </t>
  </si>
  <si>
    <t>Megnevezés</t>
  </si>
  <si>
    <t>Anyagköltség</t>
  </si>
  <si>
    <t>Díjköltség</t>
  </si>
  <si>
    <t>1. Építmény közvetlen költségei</t>
  </si>
  <si>
    <t>15-012-006.2</t>
  </si>
  <si>
    <t>Könnyű állványszerkezetek
Homlokzati csőállvány állítása állványcsőből mint munkaállvány,szintenkénti pallóterítéssel, korláttal, lábdeszkával, kétlábas,0,60-0,90 m padlószélességgel, munkapadló távolság 2,00 m, 2,00 kN/m2terhelhetőséggel, állványépítés MSZ és alkalmazástechnikai kézikönyv szerint,
6,01-12,00 m munkapadló magasság között</t>
  </si>
  <si>
    <t>15-012-025.3</t>
  </si>
  <si>
    <t>Könnyű állványszerkezetek
Védőfüggöny szerelése állványszerkezetre,
rabichálóból</t>
  </si>
  <si>
    <t>36-005-21.2.2.2-0418642</t>
  </si>
  <si>
    <t>Kültéri vakolóprofilok elhelyezése, utólagos (táblás) hőszigetelő rendszerhez (EPS), polisztirol,PVC,alumínium,rozsdam.acél,horg.acél, üvegszövet, 30 - 160 mm hőszigeteléshez, pozitív sarkokra MASTERPLAST Thermomaster ALU élvédő 10+15 cm üvegszövet hálóval, Cikkszám: 0105-10150000</t>
  </si>
  <si>
    <t>43-003-008.2.1-0144505</t>
  </si>
  <si>
    <t>Szegélyek és hajlatok
Ablak- vagy szemöldökpárkány
színes műanyagbevonatú horganyzott acéllemezből,
50 cm kiterített szélességig
LINDAB ÖB felső (ablak) párkánylemez Lv. 0,5 mm, 150 mm széles, 2 m hosszú, Classic bevonattal, standard színben</t>
  </si>
  <si>
    <t>48-010-001.1.2.2-0113302</t>
  </si>
  <si>
    <t>Homlokzati hőszigetelőrendszerek
Homlokzati hőszigetelés, üvegszövetháló-erősítéssel,(mechanikai rögzítés, felületi zárás valamint kiegészítő profilok külön tételben szerepelnek),
egyenes vagy lépcsős élképzésű, normál homlokzati EPS hőszigetelő lapokkal,
ragasztóporból képzett ragasztóba,
tagolt sík, függőleges falon
AUSTROTHERM AT H80 homlokzati hőszigetelő lemez,1000x500x 20 mm</t>
  </si>
  <si>
    <t>48-000-002.1</t>
  </si>
  <si>
    <t>Bontási munkák
Teljes felületen hegesztett, olvasztottvagy ragasztott bitumenes lemez szigetelés bontása,kettő vagy több réteg lemez esetén,
vízszintes felületről</t>
  </si>
  <si>
    <t>48-021-001.21.1</t>
  </si>
  <si>
    <t>Szigetelések rögzítése
Szigetelések rögzítése;
TPO (FPO) vízszigetelő lemezek sávszerűmechanikai rögzítése faltőben, illetve szigetelésvagy burkolat szintje felett minimum 25 cm magasságban,
profilra hajtott fóliabádog szegéllyel,minimum 25 cm távolságonként beütődübelekkel,önmetsző csavarokkal vagy facsavarokkal az aljzatszerkezethez fogatva</t>
  </si>
  <si>
    <t xml:space="preserve">Létesítmény megnevezése és helye: </t>
  </si>
  <si>
    <t xml:space="preserve">Készítette:   </t>
  </si>
  <si>
    <t>Megbízó:</t>
  </si>
  <si>
    <t>Költségvetés főösszesítő (HUF)</t>
  </si>
  <si>
    <t>1.1 Közvetlen önköltség összesen</t>
  </si>
  <si>
    <t>2.1 ÁFA vetítési alap</t>
  </si>
  <si>
    <t>2.2 Áfa</t>
  </si>
  <si>
    <t>3.  A munka ára</t>
  </si>
  <si>
    <t>Aláírás:</t>
  </si>
  <si>
    <t>36-003-001.1.1.1.1-0411036</t>
  </si>
  <si>
    <t>Belső vakolatok, előkevert gyári szárazhabarcsból
Oldalfalvakolat készítése,
kézi felhordással,
zsákos kiszerelésű szárazhabarcsból,
sima, normál mész-cement vakolat,
1 cm vastagságban
weber 141 KPS kézi alapvakolat finom, max.szemcse 1,0 mm, Kód: 141k</t>
  </si>
  <si>
    <t>36-003-011.1-0411027</t>
  </si>
  <si>
    <t>Belső vakolatok, előkevert gyári szárazhabarcsból
Oldalfalvakolat vagy mennyezet vakolat simítása,előkevert gyári szárazhabarcsból,5 mm vastagságig,
kézi felhordással (a gyártó által megadott kg/m2/mm rétegvastagsággal)
weber 742 KPS H fehér glett, 1,2 kg/m2 1 mm-es rétegvastagságnál</t>
  </si>
  <si>
    <t>TERVEZETT ROZSDAMENTES (ACÉLKONZOLOS) ELŐTETŐ ÜVEGBORÍTÁSSAL</t>
  </si>
  <si>
    <t>Hajlított RHENOFOL
fóliabádog eresz-szegély</t>
  </si>
  <si>
    <t>Tömítőszalag</t>
  </si>
  <si>
    <t>Homlokzati hőszigetelés, üvegszövetháló-erősítéssel,(mechanikai rögzítés, felületi zárás valamint kiegészítő profilok külön tételben szerepelnek), egyenes él-képzésű, normál homlokzati EPS hőszigetelő lapokkal, ragasztóporból képzett ragasztóba,tagolatlan, sík, függőleges falon homlokzati hőszigetelő lemez,AUSTROTHERM AT H80 1000x500x150 mm</t>
  </si>
  <si>
    <t>Homlokzati hőszigetelés, üvegszövetháló-erősítéssel,(mechanikai rögzítés, felületi zárás valamint kiegészítő profilok külön tételben szerepelnek), egyenes él-képzésű, érdesített XPS hőszigetelő lapokkal, ragasztóporból képzett ragasztóba, tagolatlan,sík, függőleges falon XPS extrudált polisztirolhab lemez, 1250x600x150 mm AUSTROTHERM Expert Fix formahabosított 15,0 cm lábazati hőszigetelés</t>
  </si>
  <si>
    <t>Vékonyvakolatok, színvakolatok felhordása alapozott, előkészített felületre, vödrös kiszerelésű anyagból, vizes bázisú, műgyanta kötőanyagú vékonyvakolat készítése, egy rétegben, 1,5-2,5 mm-es szemcsemérettel,  kapart hatású vékonyvakolat, 1. NEMESVAKOLAT (WEBER - TERRANOVA S58C HBW 68,9)</t>
  </si>
  <si>
    <t>Vékonyvakolatok, színvakolatok felhordása alapozott, előkészített felületre, vödrös kiszerelésű anyagból, vizes bázisú, műgyanta kötőanyagú vékonyvakolat készítése, egy rétegben, 1,5-2,5 mm-es szemcsemérettel,  kapart hatású vékonyvakolat, 2. NEMESVAKOLAT (WEBER-TERRANOVA F02C HBW 86,6)</t>
  </si>
  <si>
    <t>48-005-001.80.4-0135242</t>
  </si>
  <si>
    <t>Csapadékvíz-szigetelések
Csapadékvíz elleni szigetelés;
Tetőösszefolyó, teraszösszefolyó, oldalkifolyó kiegészítőinek elhelyezése,
magasítóelem, víztelenítő gyűrű, párakivezető, folyókatoldat stb.
HL65H, Szigetelő karimás magasítóelem 300 mm/ d 125 mm, gyárilag felhegesztett bitumengallérral. Alkalmas a HL62, és HL64 -hez, FDT VarioGully
DN 100, függőleges</t>
  </si>
  <si>
    <t>Csapadékvíz-szigetelések
Csapadékvíz elleni szigetelés;
Bitumenes lemez szigetelés aljzatának kellősítése,
egy rétegben,
függőleges felületen,1 rtg MAPEI PLASTIMUL PRIMER</t>
  </si>
  <si>
    <t xml:space="preserve"> 48-005-001.1.1.2.1-</t>
  </si>
  <si>
    <t xml:space="preserve"> 48-005-001.1.1.2.1-1</t>
  </si>
  <si>
    <t>Csapadékvíz-szigetelések
Csapadékvíz elleni szigetelés;
Bitumenes lemez szigetelés aljzatának kellősítése,
egy rétegben,
függőleges felületen,   1 rtg MAPEI PLASTIMUL 1K SUPER PLUS kenhető
vízszigetelő</t>
  </si>
  <si>
    <t>43-003-007.1.3.3-0993020</t>
  </si>
  <si>
    <t>Szegélyek és hajlatok
Hajlatbádogozás korcolt kivitelben,kiselemes vagy táblás tetőfedő rendszerhez,
egyenes kivitelben,
horganyzott acéllemezből,
81-100 cm kiterített szélességgel
LINDAB Seamline FOP szegély tűzihorganyzott acél + Z 275 bevonat, 0,5 mm vtg., kiterített szélesség: 951-1000 mm</t>
  </si>
  <si>
    <t>43-003-010.1.2.2-0993255</t>
  </si>
  <si>
    <t>Szegélyek és hajlatok
Kétvízorros falfedés,
egyenesvonalú kivitelben,
színes műanyagbevonatú horganyzott acéllemezből,
51-100 cm kiterített szélességig
LINDAB Seamline FOP szegély tűzihorganyzott acél + Classic bevonat, standard színben, 0,5 mm vtg., kiterített szélesség: 651-700 mm Attika falak fedése</t>
  </si>
  <si>
    <t>VÁROSÉTKEZTETÉSI KONYHA ENERGETIKAI FELÚJÍTÁSA
5525 FÜZESGYARMAT, KOSSUTH L.U. 7. HRSZ.: 748/6/C/1</t>
  </si>
  <si>
    <t>43-002-1.2-0144002</t>
  </si>
  <si>
    <t xml:space="preserve">m      </t>
  </si>
  <si>
    <t xml:space="preserve">Függőereszcsatorna szerelése, félkörszelvényű, bármilyen kiterített szélességben, színes műanyagbevonatú horganyzott acéllemezből </t>
  </si>
  <si>
    <t xml:space="preserve">K- </t>
  </si>
  <si>
    <t>K- 45-001-002</t>
  </si>
  <si>
    <t>FDT Classic aluszegély
aluszegély
mechanikusan rögzítve</t>
  </si>
  <si>
    <t>FDT "A"
tömítőmassza</t>
  </si>
  <si>
    <t>Kelt: 2021.09.14.</t>
  </si>
  <si>
    <t>FÜZESGYARMATI VÁROSGAZDÁLKODÁSI ÉS ÖNKORMÁNYZATI VAGYONKEZELŐ KFT. 5525 FÜZESGYARMAT, SZABADSÁG TÉR 1.</t>
  </si>
  <si>
    <t>Lakatosszerkezetek</t>
  </si>
</sst>
</file>

<file path=xl/styles.xml><?xml version="1.0" encoding="utf-8"?>
<styleSheet xmlns="http://schemas.openxmlformats.org/spreadsheetml/2006/main">
  <numFmts count="14">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Ft&quot;"/>
    <numFmt numFmtId="165" formatCode="&quot;Igen&quot;;&quot;Igen&quot;;&quot;Nem&quot;"/>
    <numFmt numFmtId="166" formatCode="&quot;Igaz&quot;;&quot;Igaz&quot;;&quot;Hamis&quot;"/>
    <numFmt numFmtId="167" formatCode="&quot;Be&quot;;&quot;Be&quot;;&quot;Ki&quot;"/>
    <numFmt numFmtId="168" formatCode="[$¥€-2]\ #\ ##,000_);[Red]\([$€-2]\ #\ ##,000\)"/>
    <numFmt numFmtId="169" formatCode="_-* #,##0\ _F_t_-;\-* #,##0\ _F_t_-;_-* &quot;-&quot;??\ _F_t_-;_-@_-"/>
  </numFmts>
  <fonts count="44">
    <font>
      <sz val="11"/>
      <color theme="1"/>
      <name val="Calibri"/>
      <family val="2"/>
    </font>
    <font>
      <sz val="11"/>
      <color indexed="8"/>
      <name val="Calibri"/>
      <family val="2"/>
    </font>
    <font>
      <sz val="11"/>
      <color indexed="9"/>
      <name val="Calibri"/>
      <family val="2"/>
    </font>
    <font>
      <sz val="11"/>
      <color indexed="6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8"/>
      <name val="Times New Roman CE"/>
      <family val="0"/>
    </font>
    <font>
      <b/>
      <sz val="10"/>
      <color indexed="8"/>
      <name val="Times New Roman CE"/>
      <family val="0"/>
    </font>
    <font>
      <sz val="12"/>
      <color indexed="8"/>
      <name val="Times New Roman"/>
      <family val="1"/>
    </font>
    <font>
      <b/>
      <sz val="12"/>
      <color indexed="8"/>
      <name val="Times New Roman"/>
      <family val="1"/>
    </font>
    <font>
      <b/>
      <sz val="12"/>
      <color indexed="10"/>
      <name val="Times New Roman"/>
      <family val="1"/>
    </font>
    <font>
      <sz val="11"/>
      <color theme="0"/>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Times New Roman CE"/>
      <family val="0"/>
    </font>
    <font>
      <b/>
      <sz val="10"/>
      <color theme="1"/>
      <name val="Times New Roman CE"/>
      <family val="0"/>
    </font>
    <font>
      <sz val="12"/>
      <color theme="1"/>
      <name val="Times New Roman"/>
      <family val="1"/>
    </font>
    <font>
      <b/>
      <sz val="12"/>
      <color theme="1"/>
      <name val="Times New Roman"/>
      <family val="1"/>
    </font>
    <font>
      <b/>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0" applyNumberFormat="0" applyFill="0" applyBorder="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2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0" fillId="22" borderId="7" applyNumberFormat="0" applyFont="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2" fillId="29" borderId="0" applyNumberFormat="0" applyBorder="0" applyAlignment="0" applyProtection="0"/>
    <xf numFmtId="0" fontId="33" fillId="30" borderId="8" applyNumberFormat="0" applyAlignment="0" applyProtection="0"/>
    <xf numFmtId="0" fontId="34" fillId="0" borderId="0" applyNumberFormat="0" applyFill="0" applyBorder="0" applyAlignment="0" applyProtection="0"/>
    <xf numFmtId="0" fontId="35"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37" fillId="32" borderId="0" applyNumberFormat="0" applyBorder="0" applyAlignment="0" applyProtection="0"/>
    <xf numFmtId="0" fontId="38" fillId="30" borderId="1" applyNumberFormat="0" applyAlignment="0" applyProtection="0"/>
    <xf numFmtId="9" fontId="0" fillId="0" borderId="0" applyFont="0" applyFill="0" applyBorder="0" applyAlignment="0" applyProtection="0"/>
  </cellStyleXfs>
  <cellXfs count="44">
    <xf numFmtId="0" fontId="0" fillId="0" borderId="0" xfId="0" applyFont="1" applyAlignment="1">
      <alignment/>
    </xf>
    <xf numFmtId="0" fontId="39" fillId="0" borderId="0" xfId="0" applyFont="1" applyAlignment="1">
      <alignment vertical="top" wrapText="1"/>
    </xf>
    <xf numFmtId="49" fontId="39" fillId="0" borderId="0" xfId="0" applyNumberFormat="1" applyFont="1" applyAlignment="1">
      <alignment vertical="top" wrapText="1"/>
    </xf>
    <xf numFmtId="0" fontId="40" fillId="0" borderId="10" xfId="0" applyFont="1" applyBorder="1" applyAlignment="1">
      <alignment vertical="top" wrapText="1"/>
    </xf>
    <xf numFmtId="0" fontId="40" fillId="0" borderId="0" xfId="0" applyFont="1" applyAlignment="1">
      <alignment vertical="top" wrapText="1"/>
    </xf>
    <xf numFmtId="0" fontId="40" fillId="0" borderId="10" xfId="0" applyFont="1" applyBorder="1" applyAlignment="1">
      <alignment horizontal="right" vertical="top" wrapText="1"/>
    </xf>
    <xf numFmtId="0" fontId="39" fillId="0" borderId="0" xfId="0" applyFont="1" applyAlignment="1">
      <alignment horizontal="right" vertical="top" wrapText="1"/>
    </xf>
    <xf numFmtId="0" fontId="40" fillId="0" borderId="10" xfId="0" applyFont="1" applyBorder="1" applyAlignment="1">
      <alignment horizontal="left" vertical="top" wrapText="1"/>
    </xf>
    <xf numFmtId="0" fontId="39" fillId="0" borderId="0" xfId="0" applyFont="1" applyAlignment="1">
      <alignment horizontal="left" vertical="top" wrapText="1"/>
    </xf>
    <xf numFmtId="0" fontId="40" fillId="0" borderId="0" xfId="0" applyFont="1" applyBorder="1" applyAlignment="1">
      <alignment vertical="top" wrapText="1"/>
    </xf>
    <xf numFmtId="0" fontId="41" fillId="0" borderId="0" xfId="0" applyFont="1" applyAlignment="1">
      <alignment vertical="top" wrapText="1"/>
    </xf>
    <xf numFmtId="0" fontId="42" fillId="0" borderId="10" xfId="0" applyFont="1" applyBorder="1" applyAlignment="1">
      <alignment vertical="top" wrapText="1"/>
    </xf>
    <xf numFmtId="0" fontId="41" fillId="0" borderId="11" xfId="0" applyFont="1" applyBorder="1" applyAlignment="1">
      <alignment vertical="top"/>
    </xf>
    <xf numFmtId="10" fontId="41" fillId="0" borderId="11" xfId="0" applyNumberFormat="1" applyFont="1" applyBorder="1" applyAlignment="1">
      <alignment vertical="top"/>
    </xf>
    <xf numFmtId="0" fontId="41" fillId="0" borderId="0" xfId="0" applyFont="1" applyAlignment="1">
      <alignment horizontal="left" vertical="top"/>
    </xf>
    <xf numFmtId="0" fontId="41" fillId="0" borderId="0" xfId="0" applyFont="1" applyAlignment="1">
      <alignment vertical="top"/>
    </xf>
    <xf numFmtId="0" fontId="42" fillId="0" borderId="0" xfId="0" applyFont="1" applyAlignment="1">
      <alignment vertical="top"/>
    </xf>
    <xf numFmtId="3" fontId="42" fillId="0" borderId="10" xfId="0" applyNumberFormat="1" applyFont="1" applyBorder="1" applyAlignment="1">
      <alignment horizontal="right" vertical="top" wrapText="1"/>
    </xf>
    <xf numFmtId="3" fontId="41" fillId="0" borderId="0" xfId="0" applyNumberFormat="1" applyFont="1" applyAlignment="1">
      <alignment vertical="top" wrapText="1"/>
    </xf>
    <xf numFmtId="3" fontId="42" fillId="0" borderId="10" xfId="0" applyNumberFormat="1" applyFont="1" applyBorder="1" applyAlignment="1">
      <alignment vertical="top" wrapText="1"/>
    </xf>
    <xf numFmtId="3" fontId="40" fillId="0" borderId="10" xfId="0" applyNumberFormat="1" applyFont="1" applyBorder="1" applyAlignment="1">
      <alignment horizontal="right" vertical="top" wrapText="1"/>
    </xf>
    <xf numFmtId="3" fontId="39" fillId="0" borderId="0" xfId="0" applyNumberFormat="1" applyFont="1" applyAlignment="1">
      <alignment horizontal="right" vertical="top" wrapText="1"/>
    </xf>
    <xf numFmtId="0" fontId="40" fillId="0" borderId="10" xfId="0" applyFont="1" applyFill="1" applyBorder="1" applyAlignment="1">
      <alignment horizontal="left" vertical="top" wrapText="1"/>
    </xf>
    <xf numFmtId="0" fontId="39" fillId="0" borderId="0" xfId="0" applyFont="1" applyFill="1" applyBorder="1" applyAlignment="1">
      <alignment horizontal="left" vertical="top" wrapText="1"/>
    </xf>
    <xf numFmtId="0" fontId="39" fillId="0" borderId="0" xfId="0" applyFont="1" applyBorder="1" applyAlignment="1">
      <alignment vertical="top" wrapText="1"/>
    </xf>
    <xf numFmtId="0" fontId="39" fillId="0" borderId="0" xfId="0" applyFont="1" applyBorder="1" applyAlignment="1">
      <alignment horizontal="right" vertical="top" wrapText="1"/>
    </xf>
    <xf numFmtId="3" fontId="39" fillId="0" borderId="0" xfId="0" applyNumberFormat="1" applyFont="1" applyBorder="1" applyAlignment="1">
      <alignment horizontal="right" vertical="top" wrapText="1"/>
    </xf>
    <xf numFmtId="0" fontId="41" fillId="0" borderId="11" xfId="0" applyFont="1" applyBorder="1" applyAlignment="1">
      <alignment horizontal="right" vertical="top"/>
    </xf>
    <xf numFmtId="169" fontId="42" fillId="0" borderId="11" xfId="40" applyNumberFormat="1" applyFont="1" applyBorder="1" applyAlignment="1">
      <alignment vertical="top"/>
    </xf>
    <xf numFmtId="169" fontId="41" fillId="0" borderId="11" xfId="40" applyNumberFormat="1" applyFont="1" applyBorder="1" applyAlignment="1">
      <alignment vertical="top"/>
    </xf>
    <xf numFmtId="0" fontId="42" fillId="0" borderId="0" xfId="0" applyFont="1" applyAlignment="1">
      <alignment vertical="top" wrapText="1"/>
    </xf>
    <xf numFmtId="3" fontId="43" fillId="0" borderId="0" xfId="0" applyNumberFormat="1" applyFont="1" applyAlignment="1">
      <alignment vertical="top" wrapText="1"/>
    </xf>
    <xf numFmtId="0" fontId="43" fillId="0" borderId="0" xfId="0" applyFont="1" applyAlignment="1">
      <alignment vertical="top" wrapText="1"/>
    </xf>
    <xf numFmtId="0" fontId="39" fillId="33" borderId="0" xfId="0" applyFont="1" applyFill="1" applyAlignment="1">
      <alignment horizontal="left" vertical="top" wrapText="1"/>
    </xf>
    <xf numFmtId="0" fontId="39" fillId="33" borderId="0" xfId="0" applyFont="1" applyFill="1" applyAlignment="1">
      <alignment vertical="top" wrapText="1"/>
    </xf>
    <xf numFmtId="0" fontId="0" fillId="33" borderId="0" xfId="0" applyFill="1" applyAlignment="1">
      <alignment wrapText="1"/>
    </xf>
    <xf numFmtId="0" fontId="39" fillId="33" borderId="0" xfId="0" applyFont="1" applyFill="1" applyAlignment="1">
      <alignment horizontal="right" vertical="top" wrapText="1"/>
    </xf>
    <xf numFmtId="3" fontId="39" fillId="33" borderId="0" xfId="0" applyNumberFormat="1" applyFont="1" applyFill="1" applyAlignment="1">
      <alignment horizontal="right" vertical="top" wrapText="1"/>
    </xf>
    <xf numFmtId="0" fontId="41" fillId="0" borderId="0" xfId="0" applyFont="1" applyAlignment="1">
      <alignment horizontal="left" vertical="top" wrapText="1"/>
    </xf>
    <xf numFmtId="0" fontId="41" fillId="0" borderId="12" xfId="0" applyFont="1" applyBorder="1" applyAlignment="1">
      <alignment horizontal="center" vertical="top"/>
    </xf>
    <xf numFmtId="0" fontId="41" fillId="0" borderId="0" xfId="0" applyFont="1" applyAlignment="1">
      <alignment horizontal="center" vertical="top"/>
    </xf>
    <xf numFmtId="169" fontId="42" fillId="0" borderId="12" xfId="40" applyNumberFormat="1" applyFont="1" applyBorder="1" applyAlignment="1">
      <alignment horizontal="center" vertical="top"/>
    </xf>
    <xf numFmtId="169" fontId="41" fillId="0" borderId="11" xfId="40" applyNumberFormat="1" applyFont="1" applyBorder="1" applyAlignment="1">
      <alignment horizontal="center" vertical="top"/>
    </xf>
    <xf numFmtId="169" fontId="42" fillId="0" borderId="10" xfId="40" applyNumberFormat="1" applyFont="1" applyBorder="1" applyAlignment="1">
      <alignment horizontal="center" vertical="top"/>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26"/>
  <sheetViews>
    <sheetView tabSelected="1" view="pageBreakPreview" zoomScale="85" zoomScaleSheetLayoutView="85" zoomScalePageLayoutView="0" workbookViewId="0" topLeftCell="A1">
      <selection activeCell="F2" sqref="F2"/>
    </sheetView>
  </sheetViews>
  <sheetFormatPr defaultColWidth="9.140625" defaultRowHeight="15"/>
  <cols>
    <col min="1" max="1" width="40.28125" style="15" customWidth="1"/>
    <col min="2" max="2" width="8.7109375" style="15" customWidth="1"/>
    <col min="3" max="4" width="16.421875" style="15" bestFit="1" customWidth="1"/>
    <col min="5" max="16384" width="9.140625" style="15" customWidth="1"/>
  </cols>
  <sheetData>
    <row r="1" spans="1:2" ht="15.75">
      <c r="A1" s="16" t="s">
        <v>53</v>
      </c>
      <c r="B1" s="16" t="s">
        <v>54</v>
      </c>
    </row>
    <row r="2" spans="1:4" ht="42" customHeight="1">
      <c r="A2" s="38" t="s">
        <v>83</v>
      </c>
      <c r="B2" s="38"/>
      <c r="C2" s="38"/>
      <c r="D2" s="38"/>
    </row>
    <row r="3" ht="15.75">
      <c r="A3" s="10"/>
    </row>
    <row r="4" ht="15.75">
      <c r="A4" s="16" t="s">
        <v>55</v>
      </c>
    </row>
    <row r="5" spans="1:4" ht="42" customHeight="1">
      <c r="A5" s="38" t="s">
        <v>92</v>
      </c>
      <c r="B5" s="38"/>
      <c r="C5" s="38"/>
      <c r="D5" s="38"/>
    </row>
    <row r="6" ht="18.75" customHeight="1">
      <c r="A6" s="16" t="s">
        <v>33</v>
      </c>
    </row>
    <row r="7" spans="1:3" ht="48.75" customHeight="1">
      <c r="A7" s="38" t="str">
        <f>A2</f>
        <v>VÁROSÉTKEZTETÉSI KONYHA ENERGETIKAI FELÚJÍTÁSA
5525 FÜZESGYARMAT, KOSSUTH L.U. 7. HRSZ.: 748/6/C/1</v>
      </c>
      <c r="B7" s="38"/>
      <c r="C7" s="38"/>
    </row>
    <row r="8" ht="15.75">
      <c r="A8" s="15" t="s">
        <v>91</v>
      </c>
    </row>
    <row r="9" ht="15.75">
      <c r="A9" s="15" t="s">
        <v>34</v>
      </c>
    </row>
    <row r="10" ht="15.75">
      <c r="A10" s="15" t="s">
        <v>34</v>
      </c>
    </row>
    <row r="12" spans="1:4" ht="15.75">
      <c r="A12" s="40" t="s">
        <v>56</v>
      </c>
      <c r="B12" s="40"/>
      <c r="C12" s="40"/>
      <c r="D12" s="40"/>
    </row>
    <row r="13" spans="1:4" ht="15.75">
      <c r="A13" s="12" t="s">
        <v>35</v>
      </c>
      <c r="B13" s="12"/>
      <c r="C13" s="27" t="s">
        <v>36</v>
      </c>
      <c r="D13" s="27" t="s">
        <v>37</v>
      </c>
    </row>
    <row r="14" spans="1:4" ht="15.75">
      <c r="A14" s="12" t="s">
        <v>38</v>
      </c>
      <c r="B14" s="12"/>
      <c r="C14" s="28">
        <f>Összesítő!B7</f>
        <v>0</v>
      </c>
      <c r="D14" s="28">
        <f>Összesítő!C7</f>
        <v>0</v>
      </c>
    </row>
    <row r="15" spans="1:4" ht="15.75">
      <c r="A15" s="12" t="s">
        <v>57</v>
      </c>
      <c r="B15" s="12"/>
      <c r="C15" s="29">
        <f>ROUND(C14,0)</f>
        <v>0</v>
      </c>
      <c r="D15" s="29">
        <f>ROUND(D14,0)</f>
        <v>0</v>
      </c>
    </row>
    <row r="16" spans="1:4" ht="15.75">
      <c r="A16" s="15" t="s">
        <v>58</v>
      </c>
      <c r="C16" s="41">
        <f>ROUND(C15+D15,0)</f>
        <v>0</v>
      </c>
      <c r="D16" s="41"/>
    </row>
    <row r="17" spans="1:4" ht="15.75">
      <c r="A17" s="12" t="s">
        <v>59</v>
      </c>
      <c r="B17" s="13">
        <v>0.27</v>
      </c>
      <c r="C17" s="42">
        <f>ROUND(C16*B17,0)</f>
        <v>0</v>
      </c>
      <c r="D17" s="42"/>
    </row>
    <row r="18" spans="1:4" ht="15.75">
      <c r="A18" s="12" t="s">
        <v>60</v>
      </c>
      <c r="B18" s="12"/>
      <c r="C18" s="43">
        <f>ROUND(C16+C17,0)</f>
        <v>0</v>
      </c>
      <c r="D18" s="43"/>
    </row>
    <row r="22" spans="2:3" ht="15.75">
      <c r="B22" s="39" t="s">
        <v>61</v>
      </c>
      <c r="C22" s="39"/>
    </row>
    <row r="24" ht="15.75">
      <c r="A24" s="14"/>
    </row>
    <row r="25" ht="15.75">
      <c r="A25" s="14"/>
    </row>
    <row r="26" ht="15.75">
      <c r="A26" s="14"/>
    </row>
  </sheetData>
  <sheetProtection/>
  <mergeCells count="8">
    <mergeCell ref="A2:D2"/>
    <mergeCell ref="A5:D5"/>
    <mergeCell ref="B22:C22"/>
    <mergeCell ref="A7:C7"/>
    <mergeCell ref="A12:D12"/>
    <mergeCell ref="C16:D16"/>
    <mergeCell ref="C17:D17"/>
    <mergeCell ref="C18:D18"/>
  </mergeCells>
  <printOptions/>
  <pageMargins left="0.25" right="0.25" top="0.75" bottom="0.75" header="0.3" footer="0.3"/>
  <pageSetup firstPageNumber="-4105"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7"/>
  <sheetViews>
    <sheetView view="pageBreakPreview" zoomScaleSheetLayoutView="100" zoomScalePageLayoutView="0" workbookViewId="0" topLeftCell="A1">
      <selection activeCell="A6" sqref="A6"/>
    </sheetView>
  </sheetViews>
  <sheetFormatPr defaultColWidth="8.8515625" defaultRowHeight="15"/>
  <cols>
    <col min="1" max="1" width="36.421875" style="10" customWidth="1"/>
    <col min="2" max="3" width="20.7109375" style="18" customWidth="1"/>
    <col min="4" max="6" width="8.8515625" style="10" customWidth="1"/>
    <col min="7" max="7" width="22.7109375" style="10" customWidth="1"/>
    <col min="8" max="8" width="7.28125" style="10" bestFit="1" customWidth="1"/>
    <col min="9" max="9" width="10.00390625" style="10" customWidth="1"/>
    <col min="10" max="10" width="27.57421875" style="10" customWidth="1"/>
    <col min="11" max="11" width="8.57421875" style="10" customWidth="1"/>
    <col min="12" max="12" width="8.421875" style="10" customWidth="1"/>
    <col min="13" max="16384" width="8.8515625" style="10" customWidth="1"/>
  </cols>
  <sheetData>
    <row r="1" spans="1:3" s="11" customFormat="1" ht="15.75">
      <c r="A1" s="11" t="s">
        <v>0</v>
      </c>
      <c r="B1" s="17" t="s">
        <v>1</v>
      </c>
      <c r="C1" s="17" t="s">
        <v>2</v>
      </c>
    </row>
    <row r="2" spans="1:12" ht="15.75">
      <c r="A2" s="10" t="s">
        <v>15</v>
      </c>
      <c r="B2" s="18">
        <f>'Zsaluzás és állványozás'!H4</f>
        <v>0</v>
      </c>
      <c r="C2" s="18">
        <f>'Zsaluzás és állványozás'!I4</f>
        <v>0</v>
      </c>
      <c r="D2" s="32"/>
      <c r="E2" s="30"/>
      <c r="F2" s="30"/>
      <c r="G2" s="30"/>
      <c r="H2" s="30"/>
      <c r="I2" s="30"/>
      <c r="J2" s="30"/>
      <c r="K2" s="30"/>
      <c r="L2" s="30"/>
    </row>
    <row r="3" spans="1:12" ht="15.75">
      <c r="A3" s="10" t="s">
        <v>23</v>
      </c>
      <c r="B3" s="18">
        <f>'Vakolás és rabicolás'!H9</f>
        <v>0</v>
      </c>
      <c r="C3" s="18">
        <f>'Vakolás és rabicolás'!I9</f>
        <v>0</v>
      </c>
      <c r="D3" s="32"/>
      <c r="E3" s="30"/>
      <c r="F3" s="30"/>
      <c r="G3" s="30"/>
      <c r="H3" s="30"/>
      <c r="I3" s="30"/>
      <c r="J3" s="30"/>
      <c r="K3" s="30"/>
      <c r="L3" s="30"/>
    </row>
    <row r="4" spans="1:12" ht="15.75">
      <c r="A4" s="10" t="s">
        <v>26</v>
      </c>
      <c r="B4" s="18">
        <f>Bádogozás!H11</f>
        <v>0</v>
      </c>
      <c r="C4" s="18">
        <f>Bádogozás!I11</f>
        <v>0</v>
      </c>
      <c r="D4" s="32"/>
      <c r="E4" s="30"/>
      <c r="F4" s="30"/>
      <c r="G4" s="30"/>
      <c r="H4" s="30"/>
      <c r="I4" s="30"/>
      <c r="J4" s="30"/>
      <c r="K4" s="30"/>
      <c r="L4" s="30"/>
    </row>
    <row r="5" spans="1:12" ht="15.75">
      <c r="A5" s="10" t="s">
        <v>93</v>
      </c>
      <c r="B5" s="18">
        <f>Lakatosszerkezet!H3</f>
        <v>0</v>
      </c>
      <c r="C5" s="18">
        <f>Lakatosszerkezet!I3</f>
        <v>0</v>
      </c>
      <c r="D5" s="32"/>
      <c r="E5" s="30"/>
      <c r="F5" s="30"/>
      <c r="G5" s="30"/>
      <c r="H5" s="31"/>
      <c r="I5" s="30"/>
      <c r="J5" s="30"/>
      <c r="K5" s="31"/>
      <c r="L5" s="30"/>
    </row>
    <row r="6" spans="1:12" ht="15.75">
      <c r="A6" s="10" t="s">
        <v>31</v>
      </c>
      <c r="B6" s="18">
        <f>Szigetelés!H11</f>
        <v>0</v>
      </c>
      <c r="C6" s="18">
        <f>Szigetelés!I11</f>
        <v>0</v>
      </c>
      <c r="D6" s="32"/>
      <c r="E6" s="30"/>
      <c r="F6" s="30"/>
      <c r="G6" s="30"/>
      <c r="H6" s="30"/>
      <c r="I6" s="30"/>
      <c r="J6" s="30"/>
      <c r="K6" s="30"/>
      <c r="L6" s="30"/>
    </row>
    <row r="7" spans="1:3" s="11" customFormat="1" ht="15.75">
      <c r="A7" s="11" t="s">
        <v>32</v>
      </c>
      <c r="B7" s="19">
        <f>ROUND(SUM(B2:B6),0)</f>
        <v>0</v>
      </c>
      <c r="C7" s="19">
        <f>ROUND(SUM(C2:C6),0)</f>
        <v>0</v>
      </c>
    </row>
  </sheetData>
  <sheetProtection/>
  <printOptions/>
  <pageMargins left="1" right="1" top="1" bottom="1" header="0.4166666666666667" footer="0.4166666666666667"/>
  <pageSetup firstPageNumber="1" useFirstPageNumber="1" horizontalDpi="600" verticalDpi="600" orientation="portrait" paperSize="9" r:id="rId1"/>
  <headerFooter>
    <oddHeader>&amp;C&amp;"Times New Roman,bold"&amp;12Munkanem összesítő</oddHeader>
  </headerFooter>
</worksheet>
</file>

<file path=xl/worksheets/sheet3.xml><?xml version="1.0" encoding="utf-8"?>
<worksheet xmlns="http://schemas.openxmlformats.org/spreadsheetml/2006/main" xmlns:r="http://schemas.openxmlformats.org/officeDocument/2006/relationships">
  <dimension ref="A1:I4"/>
  <sheetViews>
    <sheetView view="pageBreakPreview" zoomScaleSheetLayoutView="100" workbookViewId="0" topLeftCell="A1">
      <selection activeCell="F3" sqref="F3"/>
    </sheetView>
  </sheetViews>
  <sheetFormatPr defaultColWidth="8.8515625" defaultRowHeight="15"/>
  <cols>
    <col min="1" max="1" width="4.28125" style="8" customWidth="1"/>
    <col min="2" max="2" width="9.28125" style="1" customWidth="1"/>
    <col min="3" max="3" width="32.7109375" style="1" customWidth="1"/>
    <col min="4" max="4" width="6.7109375" style="6" customWidth="1"/>
    <col min="5" max="5" width="6.7109375" style="1" customWidth="1"/>
    <col min="6" max="7" width="8.28125" style="21" customWidth="1"/>
    <col min="8" max="9" width="9.7109375" style="21" customWidth="1"/>
    <col min="10" max="10" width="5.00390625" style="1" bestFit="1" customWidth="1"/>
    <col min="11" max="12" width="8.8515625" style="1" customWidth="1"/>
    <col min="13" max="13" width="26.00390625" style="1" customWidth="1"/>
    <col min="14" max="16384" width="8.8515625" style="1" customWidth="1"/>
  </cols>
  <sheetData>
    <row r="1" spans="1:9" s="4" customFormat="1" ht="25.5">
      <c r="A1" s="7" t="s">
        <v>3</v>
      </c>
      <c r="B1" s="3" t="s">
        <v>4</v>
      </c>
      <c r="C1" s="3" t="s">
        <v>5</v>
      </c>
      <c r="D1" s="5" t="s">
        <v>6</v>
      </c>
      <c r="E1" s="3" t="s">
        <v>7</v>
      </c>
      <c r="F1" s="20" t="s">
        <v>8</v>
      </c>
      <c r="G1" s="20" t="s">
        <v>9</v>
      </c>
      <c r="H1" s="20" t="s">
        <v>10</v>
      </c>
      <c r="I1" s="20" t="s">
        <v>11</v>
      </c>
    </row>
    <row r="2" spans="1:9" ht="153">
      <c r="A2" s="8">
        <v>1</v>
      </c>
      <c r="B2" s="1" t="s">
        <v>39</v>
      </c>
      <c r="C2" s="2" t="s">
        <v>40</v>
      </c>
      <c r="D2" s="6">
        <v>305</v>
      </c>
      <c r="E2" s="1" t="s">
        <v>13</v>
      </c>
      <c r="H2" s="21">
        <f>ROUND(D2*F2,0)</f>
        <v>0</v>
      </c>
      <c r="I2" s="21">
        <f>ROUND(D2*G2,0)</f>
        <v>0</v>
      </c>
    </row>
    <row r="3" spans="1:9" ht="51">
      <c r="A3" s="8">
        <v>2</v>
      </c>
      <c r="B3" s="1" t="s">
        <v>41</v>
      </c>
      <c r="C3" s="1" t="s">
        <v>42</v>
      </c>
      <c r="D3" s="6">
        <v>305</v>
      </c>
      <c r="E3" s="1" t="s">
        <v>13</v>
      </c>
      <c r="H3" s="21">
        <f>ROUND(D3*F3,0)</f>
        <v>0</v>
      </c>
      <c r="I3" s="21">
        <f>ROUND(D3*G3,0)</f>
        <v>0</v>
      </c>
    </row>
    <row r="4" spans="1:9" s="9" customFormat="1" ht="12.75">
      <c r="A4" s="7"/>
      <c r="B4" s="3"/>
      <c r="C4" s="3" t="s">
        <v>14</v>
      </c>
      <c r="D4" s="5"/>
      <c r="E4" s="3"/>
      <c r="F4" s="20"/>
      <c r="G4" s="20"/>
      <c r="H4" s="20">
        <f>ROUND(SUM(H2:H3),0)</f>
        <v>0</v>
      </c>
      <c r="I4" s="20">
        <f>ROUND(SUM(I2:I3),0)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Roman,Félkövér"&amp;10 Zsaluzás és állványozás</oddHeader>
  </headerFooter>
</worksheet>
</file>

<file path=xl/worksheets/sheet4.xml><?xml version="1.0" encoding="utf-8"?>
<worksheet xmlns="http://schemas.openxmlformats.org/spreadsheetml/2006/main" xmlns:r="http://schemas.openxmlformats.org/officeDocument/2006/relationships">
  <dimension ref="A1:I9"/>
  <sheetViews>
    <sheetView view="pageBreakPreview" zoomScaleSheetLayoutView="100" zoomScalePageLayoutView="0" workbookViewId="0" topLeftCell="A4">
      <selection activeCell="G8" sqref="G8"/>
    </sheetView>
  </sheetViews>
  <sheetFormatPr defaultColWidth="8.8515625" defaultRowHeight="15"/>
  <cols>
    <col min="1" max="1" width="4.28125" style="8" customWidth="1"/>
    <col min="2" max="2" width="9.28125" style="1" customWidth="1"/>
    <col min="3" max="3" width="32.7109375" style="1" customWidth="1"/>
    <col min="4" max="4" width="6.7109375" style="6" customWidth="1"/>
    <col min="5" max="5" width="6.7109375" style="1" customWidth="1"/>
    <col min="6" max="7" width="8.28125" style="21" customWidth="1"/>
    <col min="8" max="9" width="9.7109375" style="21" customWidth="1"/>
    <col min="10" max="10" width="5.00390625" style="1" bestFit="1" customWidth="1"/>
    <col min="11" max="12" width="8.8515625" style="1" customWidth="1"/>
    <col min="13" max="13" width="22.00390625" style="1" customWidth="1"/>
    <col min="14" max="16384" width="8.8515625" style="1" customWidth="1"/>
  </cols>
  <sheetData>
    <row r="1" spans="1:9" s="4" customFormat="1" ht="25.5">
      <c r="A1" s="7" t="s">
        <v>3</v>
      </c>
      <c r="B1" s="3" t="s">
        <v>4</v>
      </c>
      <c r="C1" s="3" t="s">
        <v>5</v>
      </c>
      <c r="D1" s="5" t="s">
        <v>6</v>
      </c>
      <c r="E1" s="3" t="s">
        <v>7</v>
      </c>
      <c r="F1" s="20" t="s">
        <v>8</v>
      </c>
      <c r="G1" s="20" t="s">
        <v>9</v>
      </c>
      <c r="H1" s="20" t="s">
        <v>10</v>
      </c>
      <c r="I1" s="20" t="s">
        <v>11</v>
      </c>
    </row>
    <row r="2" spans="1:9" ht="25.5">
      <c r="A2" s="8">
        <v>1</v>
      </c>
      <c r="B2" s="1" t="s">
        <v>17</v>
      </c>
      <c r="C2" s="1" t="s">
        <v>18</v>
      </c>
      <c r="D2" s="6">
        <v>204.2</v>
      </c>
      <c r="E2" s="1" t="s">
        <v>13</v>
      </c>
      <c r="H2" s="21">
        <f aca="true" t="shared" si="0" ref="H2:H8">ROUND(D2*F2,0)</f>
        <v>0</v>
      </c>
      <c r="I2" s="21">
        <f aca="true" t="shared" si="1" ref="I2:I8">ROUND(D2*G2,0)</f>
        <v>0</v>
      </c>
    </row>
    <row r="3" spans="1:9" ht="114.75">
      <c r="A3" s="8">
        <v>2</v>
      </c>
      <c r="B3" s="1" t="s">
        <v>19</v>
      </c>
      <c r="C3" s="1" t="s">
        <v>71</v>
      </c>
      <c r="D3" s="6">
        <v>69.12</v>
      </c>
      <c r="E3" s="1" t="s">
        <v>13</v>
      </c>
      <c r="H3" s="21">
        <f t="shared" si="0"/>
        <v>0</v>
      </c>
      <c r="I3" s="21">
        <f t="shared" si="1"/>
        <v>0</v>
      </c>
    </row>
    <row r="4" spans="1:9" ht="114.75">
      <c r="A4" s="8">
        <v>3</v>
      </c>
      <c r="B4" s="1" t="s">
        <v>43</v>
      </c>
      <c r="C4" s="1" t="s">
        <v>72</v>
      </c>
      <c r="D4" s="6">
        <v>135.08</v>
      </c>
      <c r="E4" s="1" t="s">
        <v>13</v>
      </c>
      <c r="H4" s="21">
        <f t="shared" si="0"/>
        <v>0</v>
      </c>
      <c r="I4" s="21">
        <f t="shared" si="1"/>
        <v>0</v>
      </c>
    </row>
    <row r="5" spans="1:9" ht="114.75">
      <c r="A5" s="8">
        <v>4</v>
      </c>
      <c r="B5" s="1" t="s">
        <v>20</v>
      </c>
      <c r="C5" s="2" t="s">
        <v>44</v>
      </c>
      <c r="D5" s="6">
        <v>228</v>
      </c>
      <c r="E5" s="1" t="s">
        <v>12</v>
      </c>
      <c r="H5" s="21">
        <f t="shared" si="0"/>
        <v>0</v>
      </c>
      <c r="I5" s="21">
        <f t="shared" si="1"/>
        <v>0</v>
      </c>
    </row>
    <row r="6" spans="1:9" ht="38.25">
      <c r="A6" s="8">
        <v>5</v>
      </c>
      <c r="B6" s="1" t="s">
        <v>21</v>
      </c>
      <c r="C6" s="1" t="s">
        <v>22</v>
      </c>
      <c r="D6" s="6">
        <v>228</v>
      </c>
      <c r="E6" s="1" t="s">
        <v>12</v>
      </c>
      <c r="H6" s="21">
        <f t="shared" si="0"/>
        <v>0</v>
      </c>
      <c r="I6" s="21">
        <f t="shared" si="1"/>
        <v>0</v>
      </c>
    </row>
    <row r="7" spans="1:9" ht="114.75">
      <c r="A7" s="8">
        <v>6</v>
      </c>
      <c r="B7" s="1" t="s">
        <v>62</v>
      </c>
      <c r="C7" s="1" t="s">
        <v>63</v>
      </c>
      <c r="D7" s="6">
        <v>3.1500000000000004</v>
      </c>
      <c r="E7" s="1" t="s">
        <v>13</v>
      </c>
      <c r="H7" s="21">
        <f t="shared" si="0"/>
        <v>0</v>
      </c>
      <c r="I7" s="21">
        <f t="shared" si="1"/>
        <v>0</v>
      </c>
    </row>
    <row r="8" spans="1:9" ht="114.75">
      <c r="A8" s="8">
        <v>7</v>
      </c>
      <c r="B8" s="1" t="s">
        <v>64</v>
      </c>
      <c r="C8" s="1" t="s">
        <v>65</v>
      </c>
      <c r="D8" s="6">
        <v>35.78</v>
      </c>
      <c r="E8" s="1" t="s">
        <v>13</v>
      </c>
      <c r="H8" s="21">
        <f t="shared" si="0"/>
        <v>0</v>
      </c>
      <c r="I8" s="21">
        <f t="shared" si="1"/>
        <v>0</v>
      </c>
    </row>
    <row r="9" spans="1:9" s="9" customFormat="1" ht="12.75">
      <c r="A9" s="7"/>
      <c r="B9" s="3"/>
      <c r="C9" s="3" t="s">
        <v>14</v>
      </c>
      <c r="D9" s="5"/>
      <c r="E9" s="3"/>
      <c r="F9" s="20"/>
      <c r="G9" s="20"/>
      <c r="H9" s="20">
        <f>ROUND(SUM(H2:H8),0)</f>
        <v>0</v>
      </c>
      <c r="I9" s="20">
        <f>ROUND(SUM(I2:I8),0)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Vakolás és rabicolás</oddHeader>
  </headerFooter>
</worksheet>
</file>

<file path=xl/worksheets/sheet5.xml><?xml version="1.0" encoding="utf-8"?>
<worksheet xmlns="http://schemas.openxmlformats.org/spreadsheetml/2006/main" xmlns:r="http://schemas.openxmlformats.org/officeDocument/2006/relationships">
  <dimension ref="A1:I11"/>
  <sheetViews>
    <sheetView view="pageBreakPreview" zoomScaleSheetLayoutView="100" zoomScalePageLayoutView="0" workbookViewId="0" topLeftCell="A4">
      <selection activeCell="G10" sqref="G10"/>
    </sheetView>
  </sheetViews>
  <sheetFormatPr defaultColWidth="8.8515625" defaultRowHeight="15"/>
  <cols>
    <col min="1" max="1" width="4.28125" style="8" customWidth="1"/>
    <col min="2" max="2" width="9.28125" style="1" customWidth="1"/>
    <col min="3" max="3" width="32.7109375" style="1" customWidth="1"/>
    <col min="4" max="4" width="6.7109375" style="6" customWidth="1"/>
    <col min="5" max="5" width="6.7109375" style="1" customWidth="1"/>
    <col min="6" max="7" width="8.28125" style="21" customWidth="1"/>
    <col min="8" max="9" width="9.7109375" style="21" customWidth="1"/>
    <col min="10" max="10" width="5.00390625" style="1" bestFit="1" customWidth="1"/>
    <col min="11" max="16384" width="8.8515625" style="1" customWidth="1"/>
  </cols>
  <sheetData>
    <row r="1" spans="1:9" s="4" customFormat="1" ht="25.5">
      <c r="A1" s="7" t="s">
        <v>3</v>
      </c>
      <c r="B1" s="3" t="s">
        <v>4</v>
      </c>
      <c r="C1" s="3" t="s">
        <v>5</v>
      </c>
      <c r="D1" s="5" t="s">
        <v>6</v>
      </c>
      <c r="E1" s="3" t="s">
        <v>7</v>
      </c>
      <c r="F1" s="20" t="s">
        <v>8</v>
      </c>
      <c r="G1" s="20" t="s">
        <v>9</v>
      </c>
      <c r="H1" s="20" t="s">
        <v>10</v>
      </c>
      <c r="I1" s="20" t="s">
        <v>11</v>
      </c>
    </row>
    <row r="2" spans="1:9" ht="25.5">
      <c r="A2" s="8">
        <v>1</v>
      </c>
      <c r="B2" s="1" t="s">
        <v>24</v>
      </c>
      <c r="C2" s="1" t="s">
        <v>25</v>
      </c>
      <c r="D2" s="6">
        <v>63.35000000000001</v>
      </c>
      <c r="E2" s="1" t="s">
        <v>12</v>
      </c>
      <c r="H2" s="21">
        <f aca="true" t="shared" si="0" ref="H2:H10">ROUND(D2*F2,0)</f>
        <v>0</v>
      </c>
      <c r="I2" s="21">
        <f aca="true" t="shared" si="1" ref="I2:I10">ROUND(D2*G2,0)</f>
        <v>0</v>
      </c>
    </row>
    <row r="3" spans="1:9" ht="102">
      <c r="A3" s="8">
        <v>2</v>
      </c>
      <c r="B3" s="1" t="s">
        <v>45</v>
      </c>
      <c r="C3" s="1" t="s">
        <v>46</v>
      </c>
      <c r="D3" s="6">
        <v>64.67</v>
      </c>
      <c r="E3" s="1" t="s">
        <v>12</v>
      </c>
      <c r="H3" s="21">
        <f t="shared" si="0"/>
        <v>0</v>
      </c>
      <c r="I3" s="21">
        <f t="shared" si="1"/>
        <v>0</v>
      </c>
    </row>
    <row r="4" spans="1:9" ht="140.25">
      <c r="A4" s="8">
        <v>3</v>
      </c>
      <c r="B4" s="1" t="s">
        <v>79</v>
      </c>
      <c r="C4" s="1" t="s">
        <v>80</v>
      </c>
      <c r="D4" s="6">
        <v>24.32</v>
      </c>
      <c r="E4" s="1" t="s">
        <v>13</v>
      </c>
      <c r="H4" s="21">
        <f t="shared" si="0"/>
        <v>0</v>
      </c>
      <c r="I4" s="21">
        <f t="shared" si="1"/>
        <v>0</v>
      </c>
    </row>
    <row r="5" spans="1:9" ht="140.25">
      <c r="A5" s="8">
        <v>4</v>
      </c>
      <c r="B5" s="1" t="s">
        <v>81</v>
      </c>
      <c r="C5" s="1" t="s">
        <v>82</v>
      </c>
      <c r="D5" s="6">
        <v>66.5</v>
      </c>
      <c r="E5" s="1" t="s">
        <v>12</v>
      </c>
      <c r="H5" s="21">
        <f t="shared" si="0"/>
        <v>0</v>
      </c>
      <c r="I5" s="21">
        <f t="shared" si="1"/>
        <v>0</v>
      </c>
    </row>
    <row r="6" spans="1:9" ht="25.5">
      <c r="A6" s="8">
        <v>5</v>
      </c>
      <c r="B6" s="1" t="s">
        <v>87</v>
      </c>
      <c r="C6" s="1" t="s">
        <v>67</v>
      </c>
      <c r="D6" s="6">
        <v>40.2</v>
      </c>
      <c r="E6" s="1" t="s">
        <v>12</v>
      </c>
      <c r="H6" s="21">
        <f t="shared" si="0"/>
        <v>0</v>
      </c>
      <c r="I6" s="21">
        <f t="shared" si="1"/>
        <v>0</v>
      </c>
    </row>
    <row r="7" spans="1:9" ht="12.75">
      <c r="A7" s="8">
        <v>6</v>
      </c>
      <c r="B7" s="1" t="s">
        <v>87</v>
      </c>
      <c r="C7" s="1" t="s">
        <v>68</v>
      </c>
      <c r="D7" s="6">
        <v>40.2</v>
      </c>
      <c r="E7" s="1" t="s">
        <v>12</v>
      </c>
      <c r="H7" s="21">
        <f t="shared" si="0"/>
        <v>0</v>
      </c>
      <c r="I7" s="21">
        <f t="shared" si="1"/>
        <v>0</v>
      </c>
    </row>
    <row r="8" spans="1:9" ht="51">
      <c r="A8" s="8">
        <v>7</v>
      </c>
      <c r="B8" s="1" t="s">
        <v>84</v>
      </c>
      <c r="C8" s="1" t="s">
        <v>86</v>
      </c>
      <c r="D8" s="1">
        <v>14</v>
      </c>
      <c r="E8" s="1" t="s">
        <v>85</v>
      </c>
      <c r="H8" s="21">
        <f t="shared" si="0"/>
        <v>0</v>
      </c>
      <c r="I8" s="21">
        <f t="shared" si="1"/>
        <v>0</v>
      </c>
    </row>
    <row r="9" spans="1:9" ht="52.5" customHeight="1">
      <c r="A9" s="8">
        <v>8</v>
      </c>
      <c r="B9" s="1" t="s">
        <v>87</v>
      </c>
      <c r="C9" s="1" t="s">
        <v>89</v>
      </c>
      <c r="D9" s="1">
        <v>32.769999999999996</v>
      </c>
      <c r="E9" s="1" t="s">
        <v>12</v>
      </c>
      <c r="H9" s="21">
        <f t="shared" si="0"/>
        <v>0</v>
      </c>
      <c r="I9" s="21">
        <f t="shared" si="1"/>
        <v>0</v>
      </c>
    </row>
    <row r="10" spans="1:9" ht="32.25" customHeight="1">
      <c r="A10" s="8">
        <v>9</v>
      </c>
      <c r="B10" s="1" t="s">
        <v>87</v>
      </c>
      <c r="C10" s="1" t="s">
        <v>90</v>
      </c>
      <c r="D10" s="1">
        <v>32.769999999999996</v>
      </c>
      <c r="E10" s="1" t="s">
        <v>12</v>
      </c>
      <c r="H10" s="21">
        <f t="shared" si="0"/>
        <v>0</v>
      </c>
      <c r="I10" s="21">
        <f t="shared" si="1"/>
        <v>0</v>
      </c>
    </row>
    <row r="11" spans="1:9" s="9" customFormat="1" ht="12.75">
      <c r="A11" s="7"/>
      <c r="B11" s="3"/>
      <c r="C11" s="3" t="s">
        <v>14</v>
      </c>
      <c r="D11" s="5"/>
      <c r="E11" s="3"/>
      <c r="F11" s="20"/>
      <c r="G11" s="20"/>
      <c r="H11" s="20">
        <f>ROUND(SUM(H2:H10),0)</f>
        <v>0</v>
      </c>
      <c r="I11" s="20">
        <f>ROUND(SUM(I2:I10),0)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Bádogozás</oddHeader>
  </headerFooter>
</worksheet>
</file>

<file path=xl/worksheets/sheet6.xml><?xml version="1.0" encoding="utf-8"?>
<worksheet xmlns="http://schemas.openxmlformats.org/spreadsheetml/2006/main" xmlns:r="http://schemas.openxmlformats.org/officeDocument/2006/relationships">
  <dimension ref="A1:J3"/>
  <sheetViews>
    <sheetView view="pageBreakPreview" zoomScaleSheetLayoutView="100" zoomScalePageLayoutView="0" workbookViewId="0" topLeftCell="A1">
      <selection activeCell="G2" sqref="G2"/>
    </sheetView>
  </sheetViews>
  <sheetFormatPr defaultColWidth="8.8515625" defaultRowHeight="15"/>
  <cols>
    <col min="1" max="1" width="4.28125" style="8" customWidth="1"/>
    <col min="2" max="2" width="9.28125" style="1" customWidth="1"/>
    <col min="3" max="3" width="32.7109375" style="1" customWidth="1"/>
    <col min="4" max="4" width="6.7109375" style="6" customWidth="1"/>
    <col min="5" max="5" width="6.7109375" style="1" customWidth="1"/>
    <col min="6" max="7" width="8.28125" style="21" customWidth="1"/>
    <col min="8" max="9" width="9.7109375" style="21" customWidth="1"/>
    <col min="10" max="10" width="5.00390625" style="1" bestFit="1" customWidth="1"/>
    <col min="11" max="12" width="8.8515625" style="1" customWidth="1"/>
    <col min="13" max="13" width="21.8515625" style="1" customWidth="1"/>
    <col min="14" max="16384" width="8.8515625" style="1" customWidth="1"/>
  </cols>
  <sheetData>
    <row r="1" spans="1:9" s="4" customFormat="1" ht="25.5">
      <c r="A1" s="7" t="s">
        <v>3</v>
      </c>
      <c r="B1" s="3" t="s">
        <v>4</v>
      </c>
      <c r="C1" s="3" t="s">
        <v>5</v>
      </c>
      <c r="D1" s="5" t="s">
        <v>6</v>
      </c>
      <c r="E1" s="3" t="s">
        <v>7</v>
      </c>
      <c r="F1" s="20" t="s">
        <v>8</v>
      </c>
      <c r="G1" s="20" t="s">
        <v>9</v>
      </c>
      <c r="H1" s="20" t="s">
        <v>10</v>
      </c>
      <c r="I1" s="20" t="s">
        <v>11</v>
      </c>
    </row>
    <row r="2" spans="1:9" ht="45">
      <c r="A2" s="33">
        <v>5</v>
      </c>
      <c r="B2" s="34" t="s">
        <v>88</v>
      </c>
      <c r="C2" s="35" t="s">
        <v>66</v>
      </c>
      <c r="D2" s="36">
        <v>3.6</v>
      </c>
      <c r="E2" s="34" t="s">
        <v>13</v>
      </c>
      <c r="F2" s="37"/>
      <c r="G2" s="37"/>
      <c r="H2" s="37">
        <f>ROUND(D2*F2,0)</f>
        <v>0</v>
      </c>
      <c r="I2" s="37">
        <f>ROUND(D2*G2,0)</f>
        <v>0</v>
      </c>
    </row>
    <row r="3" spans="1:10" s="9" customFormat="1" ht="12.75">
      <c r="A3" s="7"/>
      <c r="B3" s="3"/>
      <c r="C3" s="3" t="s">
        <v>14</v>
      </c>
      <c r="D3" s="5"/>
      <c r="E3" s="3"/>
      <c r="F3" s="20"/>
      <c r="G3" s="20"/>
      <c r="H3" s="20">
        <f>ROUND(SUM(H2:H2),0)</f>
        <v>0</v>
      </c>
      <c r="I3" s="20">
        <f>ROUND(SUM(I2:I2),0)</f>
        <v>0</v>
      </c>
      <c r="J3" s="20"/>
    </row>
  </sheetData>
  <sheetProtection/>
  <printOptions/>
  <pageMargins left="0.2362204724409449" right="0.2362204724409449" top="0.7086614173228347" bottom="0.7086614173228347" header="0.4330708661417323" footer="0.4330708661417323"/>
  <pageSetup firstPageNumber="1" useFirstPageNumber="1" horizontalDpi="600" verticalDpi="600" orientation="portrait" paperSize="9" r:id="rId1"/>
  <headerFooter>
    <oddHeader>&amp;L&amp;"Times New Roman,Félkövér"&amp;10Lakatosszerkezet</oddHeader>
  </headerFooter>
</worksheet>
</file>

<file path=xl/worksheets/sheet7.xml><?xml version="1.0" encoding="utf-8"?>
<worksheet xmlns="http://schemas.openxmlformats.org/spreadsheetml/2006/main" xmlns:r="http://schemas.openxmlformats.org/officeDocument/2006/relationships">
  <dimension ref="A1:I11"/>
  <sheetViews>
    <sheetView view="pageBreakPreview" zoomScale="80" zoomScaleNormal="130" zoomScaleSheetLayoutView="80" zoomScalePageLayoutView="0" workbookViewId="0" topLeftCell="A37">
      <selection activeCell="G10" sqref="G10"/>
    </sheetView>
  </sheetViews>
  <sheetFormatPr defaultColWidth="8.8515625" defaultRowHeight="15"/>
  <cols>
    <col min="1" max="1" width="4.28125" style="8" customWidth="1"/>
    <col min="2" max="2" width="9.28125" style="1" customWidth="1"/>
    <col min="3" max="3" width="32.7109375" style="1" customWidth="1"/>
    <col min="4" max="4" width="6.7109375" style="6" customWidth="1"/>
    <col min="5" max="5" width="6.7109375" style="1" customWidth="1"/>
    <col min="6" max="7" width="8.28125" style="21" customWidth="1"/>
    <col min="8" max="9" width="9.7109375" style="21" customWidth="1"/>
    <col min="10" max="10" width="7.421875" style="1" customWidth="1"/>
    <col min="11" max="11" width="14.28125" style="1" customWidth="1"/>
    <col min="12" max="12" width="6.7109375" style="1" bestFit="1" customWidth="1"/>
    <col min="13" max="13" width="30.00390625" style="1" customWidth="1"/>
    <col min="14" max="16384" width="8.8515625" style="1" customWidth="1"/>
  </cols>
  <sheetData>
    <row r="1" spans="1:9" s="4" customFormat="1" ht="25.5">
      <c r="A1" s="22" t="s">
        <v>3</v>
      </c>
      <c r="B1" s="3" t="s">
        <v>4</v>
      </c>
      <c r="C1" s="3" t="s">
        <v>5</v>
      </c>
      <c r="D1" s="5" t="s">
        <v>6</v>
      </c>
      <c r="E1" s="3" t="s">
        <v>7</v>
      </c>
      <c r="F1" s="20" t="s">
        <v>8</v>
      </c>
      <c r="G1" s="20" t="s">
        <v>9</v>
      </c>
      <c r="H1" s="20" t="s">
        <v>10</v>
      </c>
      <c r="I1" s="20" t="s">
        <v>11</v>
      </c>
    </row>
    <row r="2" spans="1:9" ht="76.5">
      <c r="A2" s="23">
        <v>1</v>
      </c>
      <c r="B2" s="24" t="s">
        <v>49</v>
      </c>
      <c r="C2" s="24" t="s">
        <v>50</v>
      </c>
      <c r="D2" s="25">
        <v>879.72</v>
      </c>
      <c r="E2" s="24" t="s">
        <v>13</v>
      </c>
      <c r="F2" s="26"/>
      <c r="H2" s="21">
        <f aca="true" t="shared" si="0" ref="H2:H10">ROUND(D2*F2,0)</f>
        <v>0</v>
      </c>
      <c r="I2" s="21">
        <f aca="true" t="shared" si="1" ref="I2:I10">ROUND(D2*G2,0)</f>
        <v>0</v>
      </c>
    </row>
    <row r="3" spans="1:9" ht="146.25" customHeight="1">
      <c r="A3" s="23">
        <v>8</v>
      </c>
      <c r="B3" s="1" t="s">
        <v>47</v>
      </c>
      <c r="C3" s="1" t="s">
        <v>48</v>
      </c>
      <c r="D3" s="6">
        <v>34.199999999999996</v>
      </c>
      <c r="E3" s="1" t="s">
        <v>13</v>
      </c>
      <c r="H3" s="21">
        <f t="shared" si="0"/>
        <v>0</v>
      </c>
      <c r="I3" s="21">
        <f t="shared" si="1"/>
        <v>0</v>
      </c>
    </row>
    <row r="4" spans="1:9" ht="140.25">
      <c r="A4" s="23">
        <v>9</v>
      </c>
      <c r="B4" s="1" t="s">
        <v>27</v>
      </c>
      <c r="C4" s="2" t="s">
        <v>69</v>
      </c>
      <c r="D4" s="6">
        <v>177.33</v>
      </c>
      <c r="E4" s="1" t="s">
        <v>13</v>
      </c>
      <c r="H4" s="21">
        <f t="shared" si="0"/>
        <v>0</v>
      </c>
      <c r="I4" s="21">
        <f t="shared" si="1"/>
        <v>0</v>
      </c>
    </row>
    <row r="5" spans="1:9" ht="153">
      <c r="A5" s="23">
        <v>10</v>
      </c>
      <c r="B5" s="1" t="s">
        <v>28</v>
      </c>
      <c r="C5" s="2" t="s">
        <v>70</v>
      </c>
      <c r="D5" s="6">
        <v>26.9</v>
      </c>
      <c r="E5" s="1" t="s">
        <v>13</v>
      </c>
      <c r="H5" s="21">
        <f t="shared" si="0"/>
        <v>0</v>
      </c>
      <c r="I5" s="21">
        <f t="shared" si="1"/>
        <v>0</v>
      </c>
    </row>
    <row r="6" spans="1:9" ht="140.25">
      <c r="A6" s="23">
        <v>11</v>
      </c>
      <c r="B6" s="1" t="s">
        <v>73</v>
      </c>
      <c r="C6" s="2" t="s">
        <v>74</v>
      </c>
      <c r="D6" s="6">
        <v>6</v>
      </c>
      <c r="E6" s="1" t="s">
        <v>16</v>
      </c>
      <c r="H6" s="21">
        <f t="shared" si="0"/>
        <v>0</v>
      </c>
      <c r="I6" s="21">
        <f t="shared" si="1"/>
        <v>0</v>
      </c>
    </row>
    <row r="7" spans="1:9" ht="89.25">
      <c r="A7" s="23">
        <v>12</v>
      </c>
      <c r="B7" s="1" t="s">
        <v>76</v>
      </c>
      <c r="C7" s="2" t="s">
        <v>75</v>
      </c>
      <c r="D7" s="6">
        <v>22.39</v>
      </c>
      <c r="E7" s="1" t="s">
        <v>13</v>
      </c>
      <c r="H7" s="21">
        <f t="shared" si="0"/>
        <v>0</v>
      </c>
      <c r="I7" s="21">
        <f t="shared" si="1"/>
        <v>0</v>
      </c>
    </row>
    <row r="8" spans="1:9" ht="102">
      <c r="A8" s="23">
        <v>13</v>
      </c>
      <c r="B8" s="1" t="s">
        <v>77</v>
      </c>
      <c r="C8" s="2" t="s">
        <v>78</v>
      </c>
      <c r="D8" s="6">
        <v>22.39</v>
      </c>
      <c r="E8" s="1" t="s">
        <v>13</v>
      </c>
      <c r="H8" s="21">
        <f t="shared" si="0"/>
        <v>0</v>
      </c>
      <c r="I8" s="21">
        <f t="shared" si="1"/>
        <v>0</v>
      </c>
    </row>
    <row r="9" spans="1:9" ht="63.75">
      <c r="A9" s="23">
        <v>14</v>
      </c>
      <c r="B9" s="1" t="s">
        <v>29</v>
      </c>
      <c r="C9" s="1" t="s">
        <v>30</v>
      </c>
      <c r="D9" s="6">
        <v>1346</v>
      </c>
      <c r="E9" s="1" t="s">
        <v>16</v>
      </c>
      <c r="H9" s="21">
        <f t="shared" si="0"/>
        <v>0</v>
      </c>
      <c r="I9" s="21">
        <f t="shared" si="1"/>
        <v>0</v>
      </c>
    </row>
    <row r="10" spans="1:9" ht="153">
      <c r="A10" s="23">
        <v>15</v>
      </c>
      <c r="B10" s="1" t="s">
        <v>51</v>
      </c>
      <c r="C10" s="1" t="s">
        <v>52</v>
      </c>
      <c r="D10" s="6">
        <v>7762</v>
      </c>
      <c r="E10" s="1" t="s">
        <v>16</v>
      </c>
      <c r="H10" s="21">
        <f t="shared" si="0"/>
        <v>0</v>
      </c>
      <c r="I10" s="21">
        <f t="shared" si="1"/>
        <v>0</v>
      </c>
    </row>
    <row r="11" spans="1:9" s="9" customFormat="1" ht="12.75">
      <c r="A11" s="7"/>
      <c r="B11" s="3"/>
      <c r="C11" s="3" t="s">
        <v>14</v>
      </c>
      <c r="D11" s="5"/>
      <c r="E11" s="3"/>
      <c r="F11" s="20"/>
      <c r="G11" s="20"/>
      <c r="H11" s="20">
        <f>ROUND(SUM(H2:H10),0)</f>
        <v>0</v>
      </c>
      <c r="I11" s="20">
        <f>ROUND(SUM(I2:I10),0)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scale="69" r:id="rId1"/>
  <headerFooter>
    <oddHeader>&amp;L&amp;"Times New Roman,bold"&amp;10 Szigetelés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Kóródi Bettina</dc:creator>
  <cp:keywords/>
  <dc:description/>
  <cp:lastModifiedBy>Windows-felhasználó</cp:lastModifiedBy>
  <cp:lastPrinted>2021-09-14T09:52:02Z</cp:lastPrinted>
  <dcterms:created xsi:type="dcterms:W3CDTF">2018-12-10T16:46:31Z</dcterms:created>
  <dcterms:modified xsi:type="dcterms:W3CDTF">2021-09-16T12:30:59Z</dcterms:modified>
  <cp:category/>
  <cp:version/>
  <cp:contentType/>
  <cp:contentStatus/>
</cp:coreProperties>
</file>